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showInkAnnotation="0" defaultThemeVersion="202300"/>
  <xr:revisionPtr revIDLastSave="0" documentId="8_{212024E6-7322-C942-B83C-7E14D64B168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coresheet " sheetId="1" r:id="rId1"/>
    <sheet name="Sum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O45" i="2" l="1"/>
  <c r="BO19" i="2"/>
  <c r="BM45" i="2"/>
  <c r="BM15" i="2"/>
  <c r="BK45" i="2"/>
  <c r="BK15" i="2"/>
  <c r="BI45" i="2"/>
  <c r="BI35" i="2"/>
  <c r="BG45" i="2"/>
  <c r="BG34" i="2"/>
  <c r="BE45" i="2"/>
  <c r="BE30" i="2"/>
  <c r="BC45" i="2"/>
  <c r="BC30" i="2"/>
  <c r="BA45" i="2"/>
  <c r="BA30" i="2"/>
  <c r="AY45" i="2"/>
  <c r="AY30" i="2"/>
  <c r="AW45" i="2"/>
  <c r="AW24" i="2"/>
  <c r="AU45" i="2"/>
  <c r="AU24" i="2"/>
  <c r="AS45" i="2"/>
  <c r="AS24" i="2"/>
  <c r="AQ45" i="2"/>
  <c r="AQ24" i="2"/>
  <c r="AO45" i="2"/>
  <c r="AO24" i="2"/>
  <c r="AM45" i="2"/>
  <c r="AM24" i="2"/>
  <c r="AK45" i="2"/>
  <c r="AK30" i="2"/>
  <c r="AI45" i="2"/>
  <c r="AI24" i="2"/>
  <c r="AG45" i="2"/>
  <c r="AG24" i="2"/>
  <c r="AE45" i="2"/>
  <c r="AE24" i="2"/>
  <c r="AC45" i="2"/>
  <c r="AC24" i="2"/>
  <c r="AA45" i="2"/>
  <c r="AA24" i="2"/>
  <c r="Y45" i="2"/>
  <c r="Y23" i="2"/>
  <c r="W45" i="2"/>
  <c r="W23" i="2"/>
  <c r="U45" i="2"/>
  <c r="U23" i="2"/>
  <c r="S45" i="2"/>
  <c r="S23" i="2"/>
  <c r="Q45" i="2"/>
  <c r="Q23" i="2"/>
  <c r="O45" i="2"/>
  <c r="O19" i="2"/>
  <c r="M45" i="2"/>
  <c r="M19" i="2"/>
  <c r="K45" i="2"/>
  <c r="K19" i="2"/>
  <c r="A45" i="2"/>
  <c r="A19" i="2"/>
  <c r="I45" i="2"/>
  <c r="I19" i="2"/>
  <c r="G45" i="2"/>
  <c r="G14" i="2"/>
  <c r="E45" i="2"/>
  <c r="E14" i="2"/>
  <c r="C45" i="2"/>
  <c r="C23" i="2"/>
</calcChain>
</file>

<file path=xl/sharedStrings.xml><?xml version="1.0" encoding="utf-8"?>
<sst xmlns="http://schemas.openxmlformats.org/spreadsheetml/2006/main" count="176" uniqueCount="117">
  <si>
    <t>Sharon Blake</t>
  </si>
  <si>
    <t>Clancy</t>
  </si>
  <si>
    <t>ROR</t>
  </si>
  <si>
    <t xml:space="preserve">Sarah Zoric </t>
  </si>
  <si>
    <t>Bubbles</t>
  </si>
  <si>
    <t>P3</t>
  </si>
  <si>
    <t xml:space="preserve">Jean Brydon </t>
  </si>
  <si>
    <t>Melody</t>
  </si>
  <si>
    <t>Aelfwynn Annabelle</t>
  </si>
  <si>
    <t>Ashhurst moonshine II</t>
  </si>
  <si>
    <t>Bella Child's</t>
  </si>
  <si>
    <t>Dolly</t>
  </si>
  <si>
    <t>Maritsa Harrington</t>
  </si>
  <si>
    <t>Cuckoo</t>
  </si>
  <si>
    <t>Int 3</t>
  </si>
  <si>
    <t>Sixth Storm</t>
  </si>
  <si>
    <t>Catherine Faulkner</t>
  </si>
  <si>
    <t>Mr Darcy</t>
  </si>
  <si>
    <t xml:space="preserve">Vicky Hanlon </t>
  </si>
  <si>
    <t>Kamala Davies</t>
  </si>
  <si>
    <t>Dashed Blue Steel</t>
  </si>
  <si>
    <t>Ruth Norbury</t>
  </si>
  <si>
    <t>Sparkland Cindy</t>
  </si>
  <si>
    <t>P 3</t>
  </si>
  <si>
    <t>Helen Rowe</t>
  </si>
  <si>
    <t>Corclough Jessica</t>
  </si>
  <si>
    <t xml:space="preserve">Sophie Childs </t>
  </si>
  <si>
    <t>Ovispo</t>
  </si>
  <si>
    <t>Karen Wade</t>
  </si>
  <si>
    <t>Ubetterbegood</t>
  </si>
  <si>
    <t>Vet ROR</t>
  </si>
  <si>
    <t>Teresa Vaughn</t>
  </si>
  <si>
    <t>Walter</t>
  </si>
  <si>
    <t>Jardine Broom</t>
  </si>
  <si>
    <t xml:space="preserve">Ozzy </t>
  </si>
  <si>
    <t>Vet</t>
  </si>
  <si>
    <t>N3</t>
  </si>
  <si>
    <t xml:space="preserve">Claire Matthews </t>
  </si>
  <si>
    <t>Kyle Coloured Boy</t>
  </si>
  <si>
    <t>Rebecca Jones</t>
  </si>
  <si>
    <t>Blueberry Pie</t>
  </si>
  <si>
    <t>Emma Bridge</t>
  </si>
  <si>
    <t>FanzeeMan</t>
  </si>
  <si>
    <t>Helen Monteith</t>
  </si>
  <si>
    <t>Guinness</t>
  </si>
  <si>
    <t>Judges</t>
  </si>
  <si>
    <t>Break</t>
  </si>
  <si>
    <t>Sarah Jane Hanniford</t>
  </si>
  <si>
    <t>Young Horse Orientation no Judge</t>
  </si>
  <si>
    <t>P6</t>
  </si>
  <si>
    <t>Gemma Thorpe</t>
  </si>
  <si>
    <t>HermainD'oudaires</t>
  </si>
  <si>
    <t>Janet Robinson</t>
  </si>
  <si>
    <t>Top Secret</t>
  </si>
  <si>
    <t xml:space="preserve">Teresa Windell </t>
  </si>
  <si>
    <t xml:space="preserve">Michelle Simmons </t>
  </si>
  <si>
    <t>Finod Roamer</t>
  </si>
  <si>
    <t>N6</t>
  </si>
  <si>
    <t>Louise Thorpe</t>
  </si>
  <si>
    <t>Alice Stocker</t>
  </si>
  <si>
    <t>Pluto</t>
  </si>
  <si>
    <t>Jr</t>
  </si>
  <si>
    <t>Gemma Holdway</t>
  </si>
  <si>
    <t>Doran's Bridge</t>
  </si>
  <si>
    <t>Arabella Mayo</t>
  </si>
  <si>
    <t>General Montgomery</t>
  </si>
  <si>
    <t>ROR Vet</t>
  </si>
  <si>
    <t>M6</t>
  </si>
  <si>
    <t>Cara Brand</t>
  </si>
  <si>
    <t>E6</t>
  </si>
  <si>
    <t>AM6</t>
  </si>
  <si>
    <t>Lauren Harding</t>
  </si>
  <si>
    <t>Smokey Royale</t>
  </si>
  <si>
    <t>Amelia Gough</t>
  </si>
  <si>
    <t>Invictus</t>
  </si>
  <si>
    <t>Julie Davis</t>
  </si>
  <si>
    <t>Mr Jack</t>
  </si>
  <si>
    <t>Ele</t>
  </si>
  <si>
    <t>Time</t>
  </si>
  <si>
    <t>Class</t>
  </si>
  <si>
    <t>Rider</t>
  </si>
  <si>
    <t>Horse</t>
  </si>
  <si>
    <t>Status</t>
  </si>
  <si>
    <t>Test</t>
  </si>
  <si>
    <t>% Score</t>
  </si>
  <si>
    <t>Position</t>
  </si>
  <si>
    <t xml:space="preserve">S.  S </t>
  </si>
  <si>
    <t>Sharon</t>
  </si>
  <si>
    <t xml:space="preserve">J Bryden </t>
  </si>
  <si>
    <t>Bella</t>
  </si>
  <si>
    <t>Aelfwynn</t>
  </si>
  <si>
    <t>Alice</t>
  </si>
  <si>
    <t>Alice Holloway</t>
  </si>
  <si>
    <t>Ashurst Moonshine II</t>
  </si>
  <si>
    <t>W/D</t>
  </si>
  <si>
    <t>Vicky</t>
  </si>
  <si>
    <t>Catherine</t>
  </si>
  <si>
    <t>Kamala</t>
  </si>
  <si>
    <t>Maritsa</t>
  </si>
  <si>
    <t>Sophie</t>
  </si>
  <si>
    <t>Karen</t>
  </si>
  <si>
    <t>Teresa</t>
  </si>
  <si>
    <t>Ruth</t>
  </si>
  <si>
    <t xml:space="preserve">Jardine </t>
  </si>
  <si>
    <t>Rebecca</t>
  </si>
  <si>
    <t>Emma</t>
  </si>
  <si>
    <t>Helen</t>
  </si>
  <si>
    <t xml:space="preserve">Ruth </t>
  </si>
  <si>
    <t>Gemma</t>
  </si>
  <si>
    <t>Janet</t>
  </si>
  <si>
    <t>Michelle</t>
  </si>
  <si>
    <t>Louise</t>
  </si>
  <si>
    <t>Boris&gt;9</t>
  </si>
  <si>
    <t>Lauren</t>
  </si>
  <si>
    <t>Amelia</t>
  </si>
  <si>
    <t>Julie</t>
  </si>
  <si>
    <t>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</si>
</sst>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0" fontId="1" fillId="0" borderId="0" xfId="0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49E3-BEB2-584C-AB63-2B86A285D689}">
  <dimension ref="A1:H49"/>
  <sheetViews>
    <sheetView tabSelected="1" zoomScaleNormal="150" zoomScaleSheetLayoutView="100" workbookViewId="0">
      <selection activeCell="I44" sqref="I44"/>
    </sheetView>
  </sheetViews>
  <sheetFormatPr defaultRowHeight="15" x14ac:dyDescent="0.2"/>
  <cols>
    <col min="1" max="1" width="8.7421875" customWidth="1"/>
    <col min="2" max="2" width="14.125" customWidth="1"/>
    <col min="3" max="3" width="19.90625" customWidth="1"/>
    <col min="4" max="4" width="28.11328125" customWidth="1"/>
  </cols>
  <sheetData>
    <row r="1" spans="1:8" x14ac:dyDescent="0.2">
      <c r="A1" s="2" t="s">
        <v>78</v>
      </c>
      <c r="B1" s="2" t="s">
        <v>79</v>
      </c>
      <c r="C1" s="2" t="s">
        <v>80</v>
      </c>
      <c r="D1" s="2" t="s">
        <v>81</v>
      </c>
      <c r="E1" s="2" t="s">
        <v>82</v>
      </c>
      <c r="F1" s="2" t="s">
        <v>83</v>
      </c>
      <c r="G1" s="2" t="s">
        <v>84</v>
      </c>
      <c r="H1" s="2" t="s">
        <v>85</v>
      </c>
    </row>
    <row r="2" spans="1:8" x14ac:dyDescent="0.2">
      <c r="A2" s="1">
        <v>0.43611111111111101</v>
      </c>
      <c r="B2" s="1"/>
      <c r="C2" t="s">
        <v>10</v>
      </c>
      <c r="D2" t="s">
        <v>11</v>
      </c>
      <c r="F2" t="s">
        <v>86</v>
      </c>
      <c r="G2">
        <v>68.819999999999993</v>
      </c>
      <c r="H2">
        <v>1</v>
      </c>
    </row>
    <row r="3" spans="1:8" x14ac:dyDescent="0.2">
      <c r="A3" s="1">
        <v>0.43125000000000002</v>
      </c>
      <c r="B3" s="1"/>
      <c r="C3" t="s">
        <v>8</v>
      </c>
      <c r="D3" t="s">
        <v>9</v>
      </c>
      <c r="E3" t="s">
        <v>61</v>
      </c>
      <c r="F3" t="s">
        <v>86</v>
      </c>
      <c r="G3">
        <v>67.349999999999994</v>
      </c>
      <c r="H3">
        <v>2</v>
      </c>
    </row>
    <row r="4" spans="1:8" x14ac:dyDescent="0.2">
      <c r="A4" s="1">
        <v>0.42152777777777778</v>
      </c>
      <c r="B4" s="1"/>
      <c r="C4" t="s">
        <v>3</v>
      </c>
      <c r="D4" t="s">
        <v>4</v>
      </c>
      <c r="F4" t="s">
        <v>5</v>
      </c>
      <c r="G4" t="s">
        <v>94</v>
      </c>
    </row>
    <row r="5" spans="1:8" x14ac:dyDescent="0.2">
      <c r="A5" s="1">
        <v>0.46527777777777801</v>
      </c>
      <c r="B5" s="1"/>
      <c r="C5" t="s">
        <v>24</v>
      </c>
      <c r="D5" t="s">
        <v>25</v>
      </c>
      <c r="F5" t="s">
        <v>23</v>
      </c>
      <c r="G5" t="s">
        <v>94</v>
      </c>
    </row>
    <row r="6" spans="1:8" x14ac:dyDescent="0.2">
      <c r="A6" s="1">
        <v>0.47986111111111102</v>
      </c>
      <c r="B6" s="1"/>
      <c r="C6" t="s">
        <v>31</v>
      </c>
      <c r="D6" t="s">
        <v>32</v>
      </c>
      <c r="F6" t="s">
        <v>23</v>
      </c>
      <c r="G6">
        <v>74.58</v>
      </c>
      <c r="H6">
        <v>1</v>
      </c>
    </row>
    <row r="7" spans="1:8" x14ac:dyDescent="0.2">
      <c r="A7" s="1">
        <v>0.47013888888888899</v>
      </c>
      <c r="B7" s="1"/>
      <c r="C7" t="s">
        <v>26</v>
      </c>
      <c r="D7" t="s">
        <v>27</v>
      </c>
      <c r="F7" t="s">
        <v>23</v>
      </c>
      <c r="G7">
        <v>70.63</v>
      </c>
      <c r="H7">
        <v>2</v>
      </c>
    </row>
    <row r="8" spans="1:8" x14ac:dyDescent="0.2">
      <c r="A8" s="1">
        <v>0.46041666666666597</v>
      </c>
      <c r="B8" s="1"/>
      <c r="C8" t="s">
        <v>21</v>
      </c>
      <c r="D8" t="s">
        <v>22</v>
      </c>
      <c r="F8" t="s">
        <v>23</v>
      </c>
      <c r="G8">
        <v>70</v>
      </c>
      <c r="H8">
        <v>3</v>
      </c>
    </row>
    <row r="9" spans="1:8" x14ac:dyDescent="0.2">
      <c r="A9" s="1">
        <v>0.42638888888888887</v>
      </c>
      <c r="B9" s="1"/>
      <c r="C9" t="s">
        <v>6</v>
      </c>
      <c r="D9" t="s">
        <v>7</v>
      </c>
      <c r="F9" t="s">
        <v>5</v>
      </c>
      <c r="G9">
        <v>69.58</v>
      </c>
      <c r="H9">
        <v>4</v>
      </c>
    </row>
    <row r="10" spans="1:8" x14ac:dyDescent="0.2">
      <c r="A10" s="1">
        <v>0.47499999999999998</v>
      </c>
      <c r="B10" s="1"/>
      <c r="C10" t="s">
        <v>28</v>
      </c>
      <c r="D10" t="s">
        <v>29</v>
      </c>
      <c r="E10" t="s">
        <v>30</v>
      </c>
      <c r="F10" t="s">
        <v>5</v>
      </c>
      <c r="G10">
        <v>68.13</v>
      </c>
      <c r="H10">
        <v>5</v>
      </c>
    </row>
    <row r="11" spans="1:8" x14ac:dyDescent="0.2">
      <c r="A11" s="1">
        <v>0.44097222222222199</v>
      </c>
      <c r="B11" s="1"/>
      <c r="C11" t="s">
        <v>12</v>
      </c>
      <c r="D11" t="s">
        <v>13</v>
      </c>
      <c r="F11" t="s">
        <v>5</v>
      </c>
      <c r="G11">
        <v>65.83</v>
      </c>
      <c r="H11">
        <v>6</v>
      </c>
    </row>
    <row r="12" spans="1:8" x14ac:dyDescent="0.2">
      <c r="A12" s="1">
        <v>0.484722222222222</v>
      </c>
      <c r="B12" s="1"/>
      <c r="C12" t="s">
        <v>33</v>
      </c>
      <c r="D12" t="s">
        <v>34</v>
      </c>
      <c r="E12" t="s">
        <v>35</v>
      </c>
      <c r="F12" t="s">
        <v>36</v>
      </c>
      <c r="G12">
        <v>74</v>
      </c>
      <c r="H12">
        <v>1</v>
      </c>
    </row>
    <row r="13" spans="1:8" x14ac:dyDescent="0.2">
      <c r="A13" s="1">
        <v>0.499305555555555</v>
      </c>
      <c r="B13" s="1"/>
      <c r="C13" t="s">
        <v>31</v>
      </c>
      <c r="D13" t="s">
        <v>32</v>
      </c>
      <c r="F13" t="s">
        <v>36</v>
      </c>
      <c r="G13">
        <v>73.8</v>
      </c>
      <c r="H13">
        <v>2</v>
      </c>
    </row>
    <row r="14" spans="1:8" x14ac:dyDescent="0.2">
      <c r="A14" s="1">
        <v>0.50416666666666599</v>
      </c>
      <c r="B14" s="1"/>
      <c r="C14" t="s">
        <v>41</v>
      </c>
      <c r="D14" t="s">
        <v>42</v>
      </c>
      <c r="E14" t="s">
        <v>66</v>
      </c>
      <c r="F14" t="s">
        <v>36</v>
      </c>
      <c r="G14">
        <v>71</v>
      </c>
      <c r="H14">
        <v>3</v>
      </c>
    </row>
    <row r="15" spans="1:8" x14ac:dyDescent="0.2">
      <c r="A15" s="1">
        <v>0.49444444444444402</v>
      </c>
      <c r="B15" s="1"/>
      <c r="C15" t="s">
        <v>39</v>
      </c>
      <c r="D15" t="s">
        <v>40</v>
      </c>
      <c r="E15" t="s">
        <v>35</v>
      </c>
      <c r="F15" t="s">
        <v>36</v>
      </c>
      <c r="G15">
        <v>70.599999999999994</v>
      </c>
      <c r="H15">
        <v>4</v>
      </c>
    </row>
    <row r="16" spans="1:8" x14ac:dyDescent="0.2">
      <c r="A16" s="1">
        <v>0.50902777777777797</v>
      </c>
      <c r="B16" s="1"/>
      <c r="C16" t="s">
        <v>43</v>
      </c>
      <c r="D16" t="s">
        <v>44</v>
      </c>
      <c r="F16" t="s">
        <v>36</v>
      </c>
      <c r="G16">
        <v>67.2</v>
      </c>
      <c r="H16">
        <v>5</v>
      </c>
    </row>
    <row r="17" spans="1:8" x14ac:dyDescent="0.2">
      <c r="A17" s="1">
        <v>0.48958333333333298</v>
      </c>
      <c r="B17" s="1"/>
      <c r="C17" t="s">
        <v>37</v>
      </c>
      <c r="D17" t="s">
        <v>38</v>
      </c>
      <c r="F17" t="s">
        <v>36</v>
      </c>
      <c r="G17" t="s">
        <v>94</v>
      </c>
    </row>
    <row r="18" spans="1:8" x14ac:dyDescent="0.2">
      <c r="A18" s="1"/>
      <c r="B18" s="1"/>
      <c r="C18" t="s">
        <v>92</v>
      </c>
      <c r="D18" t="s">
        <v>93</v>
      </c>
      <c r="E18" t="s">
        <v>61</v>
      </c>
      <c r="F18" t="s">
        <v>14</v>
      </c>
      <c r="G18">
        <v>67.5</v>
      </c>
      <c r="H18">
        <v>1</v>
      </c>
    </row>
    <row r="19" spans="1:8" x14ac:dyDescent="0.2">
      <c r="A19" s="1">
        <v>0.45555555555555499</v>
      </c>
      <c r="B19" s="1"/>
      <c r="C19" t="s">
        <v>19</v>
      </c>
      <c r="D19" t="s">
        <v>20</v>
      </c>
      <c r="F19" t="s">
        <v>14</v>
      </c>
      <c r="G19">
        <v>68.86</v>
      </c>
      <c r="H19">
        <v>1</v>
      </c>
    </row>
    <row r="20" spans="1:8" x14ac:dyDescent="0.2">
      <c r="A20" s="1">
        <v>0.45069444444444401</v>
      </c>
      <c r="B20" s="1"/>
      <c r="C20" t="s">
        <v>16</v>
      </c>
      <c r="D20" t="s">
        <v>17</v>
      </c>
      <c r="F20" t="s">
        <v>14</v>
      </c>
      <c r="G20">
        <v>68.180000000000007</v>
      </c>
      <c r="H20">
        <v>2</v>
      </c>
    </row>
    <row r="21" spans="1:8" x14ac:dyDescent="0.2">
      <c r="A21" s="1">
        <v>0.44583333333333303</v>
      </c>
      <c r="B21" s="1"/>
      <c r="C21" t="s">
        <v>18</v>
      </c>
      <c r="D21" t="s">
        <v>15</v>
      </c>
      <c r="F21" t="s">
        <v>14</v>
      </c>
      <c r="G21">
        <v>67.5</v>
      </c>
      <c r="H21">
        <v>3</v>
      </c>
    </row>
    <row r="22" spans="1:8" x14ac:dyDescent="0.2">
      <c r="A22" s="1">
        <v>0.41666666666666669</v>
      </c>
      <c r="B22" s="1"/>
      <c r="C22" t="s">
        <v>0</v>
      </c>
      <c r="D22" t="s">
        <v>1</v>
      </c>
      <c r="E22" t="s">
        <v>2</v>
      </c>
      <c r="F22" t="s">
        <v>14</v>
      </c>
      <c r="G22">
        <v>63.41</v>
      </c>
      <c r="H22">
        <v>4</v>
      </c>
    </row>
    <row r="23" spans="1:8" x14ac:dyDescent="0.2">
      <c r="A23" s="1"/>
      <c r="B23" s="1"/>
      <c r="C23" s="2" t="s">
        <v>45</v>
      </c>
      <c r="D23" s="2" t="s">
        <v>46</v>
      </c>
    </row>
    <row r="24" spans="1:8" x14ac:dyDescent="0.2">
      <c r="A24" s="1"/>
      <c r="B24" s="1"/>
      <c r="C24" t="s">
        <v>47</v>
      </c>
      <c r="D24" t="s">
        <v>48</v>
      </c>
    </row>
    <row r="25" spans="1:8" x14ac:dyDescent="0.2">
      <c r="A25" s="1">
        <v>0.53541666666666698</v>
      </c>
      <c r="B25" s="1"/>
      <c r="C25" t="s">
        <v>54</v>
      </c>
      <c r="D25" t="s">
        <v>112</v>
      </c>
      <c r="F25" t="s">
        <v>49</v>
      </c>
      <c r="G25">
        <v>75.2</v>
      </c>
      <c r="H25">
        <v>1</v>
      </c>
    </row>
    <row r="26" spans="1:8" x14ac:dyDescent="0.2">
      <c r="A26" s="1"/>
      <c r="B26" s="1"/>
      <c r="C26" t="s">
        <v>62</v>
      </c>
      <c r="D26" t="s">
        <v>63</v>
      </c>
      <c r="F26" t="s">
        <v>49</v>
      </c>
      <c r="G26">
        <v>70.8</v>
      </c>
      <c r="H26">
        <v>2</v>
      </c>
    </row>
    <row r="27" spans="1:8" x14ac:dyDescent="0.2">
      <c r="A27" s="1">
        <v>0.530555555555556</v>
      </c>
      <c r="B27" s="1"/>
      <c r="C27" t="s">
        <v>52</v>
      </c>
      <c r="D27" t="s">
        <v>53</v>
      </c>
      <c r="E27" t="s">
        <v>2</v>
      </c>
      <c r="F27" t="s">
        <v>49</v>
      </c>
      <c r="G27">
        <v>70</v>
      </c>
      <c r="H27">
        <v>3</v>
      </c>
    </row>
    <row r="28" spans="1:8" x14ac:dyDescent="0.2">
      <c r="A28" s="1">
        <v>0.52569444444444446</v>
      </c>
      <c r="B28" s="1"/>
      <c r="C28" t="s">
        <v>50</v>
      </c>
      <c r="D28" t="s">
        <v>51</v>
      </c>
      <c r="F28" t="s">
        <v>49</v>
      </c>
      <c r="G28">
        <v>69.8</v>
      </c>
      <c r="H28">
        <v>4</v>
      </c>
    </row>
    <row r="29" spans="1:8" x14ac:dyDescent="0.2">
      <c r="A29" s="1">
        <v>0.52083333333333337</v>
      </c>
      <c r="B29" s="1"/>
      <c r="C29" t="s">
        <v>21</v>
      </c>
      <c r="D29" t="s">
        <v>22</v>
      </c>
      <c r="F29" t="s">
        <v>49</v>
      </c>
      <c r="G29">
        <v>69</v>
      </c>
      <c r="H29">
        <v>5</v>
      </c>
    </row>
    <row r="30" spans="1:8" x14ac:dyDescent="0.2">
      <c r="A30" s="1">
        <v>0.54027777777777797</v>
      </c>
      <c r="B30" s="1"/>
      <c r="C30" t="s">
        <v>55</v>
      </c>
      <c r="D30" t="s">
        <v>56</v>
      </c>
      <c r="F30" t="s">
        <v>49</v>
      </c>
      <c r="G30">
        <v>66.599999999999994</v>
      </c>
      <c r="H30">
        <v>6</v>
      </c>
    </row>
    <row r="31" spans="1:8" x14ac:dyDescent="0.2">
      <c r="A31" s="1">
        <v>0.55486111111111103</v>
      </c>
      <c r="B31" s="1"/>
      <c r="C31" t="s">
        <v>59</v>
      </c>
      <c r="D31" t="s">
        <v>60</v>
      </c>
      <c r="E31" t="s">
        <v>61</v>
      </c>
      <c r="F31" t="s">
        <v>57</v>
      </c>
      <c r="G31">
        <v>69.84</v>
      </c>
      <c r="H31">
        <v>1</v>
      </c>
    </row>
    <row r="32" spans="1:8" x14ac:dyDescent="0.2">
      <c r="A32" s="1">
        <v>0.54513888888888895</v>
      </c>
      <c r="B32" s="1"/>
      <c r="C32" t="s">
        <v>52</v>
      </c>
      <c r="D32" t="s">
        <v>53</v>
      </c>
      <c r="F32" t="s">
        <v>57</v>
      </c>
      <c r="G32">
        <v>69.680000000000007</v>
      </c>
      <c r="H32">
        <v>1</v>
      </c>
    </row>
    <row r="33" spans="1:8" x14ac:dyDescent="0.2">
      <c r="A33" s="1">
        <v>0.55000000000000004</v>
      </c>
      <c r="B33" s="1"/>
      <c r="C33" t="s">
        <v>58</v>
      </c>
      <c r="D33" t="s">
        <v>51</v>
      </c>
      <c r="F33" t="s">
        <v>57</v>
      </c>
      <c r="G33">
        <v>67.739999999999995</v>
      </c>
      <c r="H33">
        <v>2</v>
      </c>
    </row>
    <row r="34" spans="1:8" x14ac:dyDescent="0.2">
      <c r="A34" s="1">
        <v>0.55972222222222201</v>
      </c>
      <c r="B34" s="1"/>
      <c r="C34" t="s">
        <v>55</v>
      </c>
      <c r="D34" t="s">
        <v>56</v>
      </c>
      <c r="F34" t="s">
        <v>57</v>
      </c>
      <c r="G34">
        <v>68.23</v>
      </c>
      <c r="H34">
        <v>3</v>
      </c>
    </row>
    <row r="35" spans="1:8" x14ac:dyDescent="0.2">
      <c r="A35" s="1">
        <v>0.56458333333333299</v>
      </c>
      <c r="B35" s="1"/>
      <c r="C35" t="s">
        <v>62</v>
      </c>
      <c r="D35" t="s">
        <v>63</v>
      </c>
      <c r="F35" t="s">
        <v>57</v>
      </c>
      <c r="G35">
        <v>69.52</v>
      </c>
      <c r="H35">
        <v>4</v>
      </c>
    </row>
    <row r="36" spans="1:8" x14ac:dyDescent="0.2">
      <c r="A36" s="1">
        <v>0.56944444444444398</v>
      </c>
      <c r="B36" s="1"/>
      <c r="C36" t="s">
        <v>64</v>
      </c>
      <c r="D36" t="s">
        <v>65</v>
      </c>
      <c r="E36" t="s">
        <v>66</v>
      </c>
      <c r="F36" t="s">
        <v>67</v>
      </c>
      <c r="G36">
        <v>61.94</v>
      </c>
      <c r="H36">
        <v>5</v>
      </c>
    </row>
    <row r="37" spans="1:8" x14ac:dyDescent="0.2">
      <c r="A37" s="1">
        <v>0.57430555555555496</v>
      </c>
      <c r="B37" s="1"/>
      <c r="C37" t="s">
        <v>68</v>
      </c>
      <c r="D37" t="s">
        <v>38</v>
      </c>
      <c r="F37" t="s">
        <v>69</v>
      </c>
      <c r="G37" t="s">
        <v>94</v>
      </c>
    </row>
    <row r="38" spans="1:8" x14ac:dyDescent="0.2">
      <c r="A38" s="1">
        <v>0.57916666666666605</v>
      </c>
      <c r="B38" s="1"/>
      <c r="C38" t="s">
        <v>64</v>
      </c>
      <c r="D38" t="s">
        <v>65</v>
      </c>
      <c r="E38" t="s">
        <v>66</v>
      </c>
      <c r="F38" t="s">
        <v>70</v>
      </c>
      <c r="G38">
        <v>68.89</v>
      </c>
      <c r="H38">
        <v>1</v>
      </c>
    </row>
    <row r="39" spans="1:8" x14ac:dyDescent="0.2">
      <c r="A39" s="1">
        <v>0.58402777777777803</v>
      </c>
      <c r="B39" s="1"/>
      <c r="C39" t="s">
        <v>71</v>
      </c>
      <c r="D39" t="s">
        <v>72</v>
      </c>
      <c r="F39" t="s">
        <v>116</v>
      </c>
      <c r="G39">
        <v>77.22</v>
      </c>
      <c r="H39">
        <v>1</v>
      </c>
    </row>
    <row r="40" spans="1:8" x14ac:dyDescent="0.2">
      <c r="A40" s="1">
        <v>0.58888888888888902</v>
      </c>
      <c r="B40" s="1"/>
      <c r="C40" t="s">
        <v>73</v>
      </c>
      <c r="D40" t="s">
        <v>74</v>
      </c>
      <c r="F40" t="s">
        <v>116</v>
      </c>
      <c r="G40">
        <v>75</v>
      </c>
      <c r="H40">
        <v>2</v>
      </c>
    </row>
    <row r="41" spans="1:8" x14ac:dyDescent="0.2">
      <c r="A41" s="1">
        <v>0.59375</v>
      </c>
      <c r="B41" s="1"/>
      <c r="C41" t="s">
        <v>75</v>
      </c>
      <c r="D41" t="s">
        <v>76</v>
      </c>
      <c r="E41" t="s">
        <v>35</v>
      </c>
      <c r="F41" t="s">
        <v>77</v>
      </c>
      <c r="G41">
        <v>74.62</v>
      </c>
      <c r="H41">
        <v>3</v>
      </c>
    </row>
    <row r="42" spans="1:8" x14ac:dyDescent="0.2">
      <c r="A42" s="1"/>
      <c r="B42" s="1"/>
    </row>
    <row r="43" spans="1:8" x14ac:dyDescent="0.2">
      <c r="A43" s="1"/>
      <c r="B43" s="1"/>
    </row>
    <row r="44" spans="1:8" x14ac:dyDescent="0.2">
      <c r="A44" s="1"/>
      <c r="B44" s="1"/>
    </row>
    <row r="45" spans="1:8" x14ac:dyDescent="0.2">
      <c r="A45" s="1"/>
      <c r="B45" s="1"/>
    </row>
    <row r="46" spans="1:8" x14ac:dyDescent="0.2">
      <c r="A46" s="1"/>
      <c r="B46" s="1"/>
    </row>
    <row r="47" spans="1:8" x14ac:dyDescent="0.2">
      <c r="A47" s="1"/>
      <c r="B47" s="1"/>
    </row>
    <row r="48" spans="1:8" x14ac:dyDescent="0.2">
      <c r="A48" s="1"/>
      <c r="B48" s="1"/>
    </row>
    <row r="49" spans="1:2" x14ac:dyDescent="0.2">
      <c r="A49" s="1"/>
      <c r="B49" s="1"/>
    </row>
  </sheetData>
  <sortState xmlns:xlrd2="http://schemas.microsoft.com/office/spreadsheetml/2017/richdata2" ref="A31:I35">
    <sortCondition ref="I31:I35"/>
  </sortState>
  <pageMargins left="0.7" right="0.7" top="0.75" bottom="0.75" header="0.3" footer="0.3"/>
  <pageSetup paperSize="9" scale="0" firstPageNumber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95F58-483A-8748-BE48-3CB31BCB26FC}">
  <dimension ref="A1:BO45"/>
  <sheetViews>
    <sheetView topLeftCell="BC40" zoomScaleNormal="150" zoomScaleSheetLayoutView="100" workbookViewId="0">
      <selection activeCell="BO46" sqref="BO46"/>
    </sheetView>
  </sheetViews>
  <sheetFormatPr defaultRowHeight="15" x14ac:dyDescent="0.2"/>
  <sheetData>
    <row r="1" spans="1:67" x14ac:dyDescent="0.2">
      <c r="A1" t="s">
        <v>87</v>
      </c>
      <c r="C1" t="s">
        <v>88</v>
      </c>
      <c r="E1" t="s">
        <v>89</v>
      </c>
      <c r="G1" t="s">
        <v>90</v>
      </c>
      <c r="I1" t="s">
        <v>91</v>
      </c>
      <c r="K1" t="s">
        <v>95</v>
      </c>
      <c r="M1" t="s">
        <v>96</v>
      </c>
      <c r="O1" t="s">
        <v>97</v>
      </c>
      <c r="Q1" t="s">
        <v>98</v>
      </c>
      <c r="S1" t="s">
        <v>99</v>
      </c>
      <c r="U1" t="s">
        <v>100</v>
      </c>
      <c r="W1" t="s">
        <v>101</v>
      </c>
      <c r="Y1" t="s">
        <v>102</v>
      </c>
      <c r="AA1" t="s">
        <v>103</v>
      </c>
      <c r="AC1" t="s">
        <v>104</v>
      </c>
      <c r="AE1" t="s">
        <v>101</v>
      </c>
      <c r="AG1" t="s">
        <v>105</v>
      </c>
      <c r="AI1" t="s">
        <v>106</v>
      </c>
      <c r="AK1" t="s">
        <v>91</v>
      </c>
      <c r="AM1" t="s">
        <v>107</v>
      </c>
      <c r="AO1" t="s">
        <v>108</v>
      </c>
      <c r="AQ1" t="s">
        <v>109</v>
      </c>
      <c r="AS1" t="s">
        <v>101</v>
      </c>
      <c r="AU1" t="s">
        <v>108</v>
      </c>
      <c r="AW1" t="s">
        <v>110</v>
      </c>
      <c r="AY1" t="s">
        <v>109</v>
      </c>
      <c r="BA1" t="s">
        <v>110</v>
      </c>
      <c r="BC1" t="s">
        <v>108</v>
      </c>
      <c r="BE1" t="s">
        <v>111</v>
      </c>
      <c r="BG1" t="s">
        <v>89</v>
      </c>
      <c r="BI1" t="s">
        <v>89</v>
      </c>
      <c r="BK1" t="s">
        <v>113</v>
      </c>
      <c r="BM1" t="s">
        <v>114</v>
      </c>
      <c r="BO1" t="s">
        <v>115</v>
      </c>
    </row>
    <row r="2" spans="1:67" x14ac:dyDescent="0.2">
      <c r="A2">
        <v>5</v>
      </c>
      <c r="C2">
        <v>7</v>
      </c>
      <c r="E2">
        <v>6</v>
      </c>
      <c r="G2">
        <v>6.5</v>
      </c>
      <c r="I2">
        <v>7</v>
      </c>
      <c r="K2">
        <v>8</v>
      </c>
      <c r="M2">
        <v>7</v>
      </c>
      <c r="O2">
        <v>6.5</v>
      </c>
      <c r="Q2">
        <v>7.5</v>
      </c>
      <c r="S2">
        <v>7.5</v>
      </c>
      <c r="U2">
        <v>6.5</v>
      </c>
      <c r="W2">
        <v>8</v>
      </c>
      <c r="Y2">
        <v>7.5</v>
      </c>
      <c r="AA2">
        <v>8</v>
      </c>
      <c r="AC2">
        <v>7.5</v>
      </c>
      <c r="AE2">
        <v>8</v>
      </c>
      <c r="AG2">
        <v>7.5</v>
      </c>
      <c r="AI2">
        <v>8</v>
      </c>
      <c r="AK2">
        <v>8</v>
      </c>
      <c r="AM2">
        <v>7.5</v>
      </c>
      <c r="AO2">
        <v>7.5</v>
      </c>
      <c r="AQ2">
        <v>7</v>
      </c>
      <c r="AS2">
        <v>7.5</v>
      </c>
      <c r="AU2">
        <v>7.5</v>
      </c>
      <c r="AW2">
        <v>6.5</v>
      </c>
      <c r="AY2">
        <v>7</v>
      </c>
      <c r="BA2">
        <v>5</v>
      </c>
      <c r="BC2">
        <v>7</v>
      </c>
      <c r="BE2">
        <v>5</v>
      </c>
      <c r="BG2">
        <v>8</v>
      </c>
      <c r="BI2">
        <v>8</v>
      </c>
      <c r="BK2">
        <v>8</v>
      </c>
      <c r="BM2">
        <v>8</v>
      </c>
      <c r="BO2">
        <v>8</v>
      </c>
    </row>
    <row r="3" spans="1:67" x14ac:dyDescent="0.2">
      <c r="A3">
        <v>6</v>
      </c>
      <c r="C3">
        <v>7</v>
      </c>
      <c r="E3">
        <v>7</v>
      </c>
      <c r="G3">
        <v>6.5</v>
      </c>
      <c r="I3">
        <v>7</v>
      </c>
      <c r="K3">
        <v>6</v>
      </c>
      <c r="M3">
        <v>7</v>
      </c>
      <c r="O3">
        <v>6.5</v>
      </c>
      <c r="Q3">
        <v>5</v>
      </c>
      <c r="S3">
        <v>7</v>
      </c>
      <c r="U3">
        <v>6.5</v>
      </c>
      <c r="W3">
        <v>7.5</v>
      </c>
      <c r="Y3">
        <v>7</v>
      </c>
      <c r="AA3">
        <v>7.5</v>
      </c>
      <c r="AC3">
        <v>7</v>
      </c>
      <c r="AE3">
        <v>7.5</v>
      </c>
      <c r="AG3">
        <v>7</v>
      </c>
      <c r="AI3">
        <v>6.5</v>
      </c>
      <c r="AK3">
        <v>7.5</v>
      </c>
      <c r="AM3">
        <v>7.5</v>
      </c>
      <c r="AO3">
        <v>7</v>
      </c>
      <c r="AQ3">
        <v>7</v>
      </c>
      <c r="AS3">
        <v>8</v>
      </c>
      <c r="AU3">
        <v>7.5</v>
      </c>
      <c r="AW3">
        <v>7</v>
      </c>
      <c r="AY3">
        <v>6.5</v>
      </c>
      <c r="BA3">
        <v>7</v>
      </c>
      <c r="BC3">
        <v>7</v>
      </c>
      <c r="BE3">
        <v>7</v>
      </c>
      <c r="BG3">
        <v>6.5</v>
      </c>
      <c r="BI3">
        <v>7</v>
      </c>
      <c r="BK3">
        <v>8</v>
      </c>
      <c r="BM3">
        <v>8</v>
      </c>
      <c r="BO3">
        <v>8</v>
      </c>
    </row>
    <row r="4" spans="1:67" x14ac:dyDescent="0.2">
      <c r="A4">
        <v>6.5</v>
      </c>
      <c r="C4">
        <v>7</v>
      </c>
      <c r="E4">
        <v>6.5</v>
      </c>
      <c r="G4">
        <v>7</v>
      </c>
      <c r="I4">
        <v>7.5</v>
      </c>
      <c r="K4">
        <v>7.5</v>
      </c>
      <c r="M4">
        <v>8</v>
      </c>
      <c r="O4">
        <v>6</v>
      </c>
      <c r="Q4">
        <v>6.5</v>
      </c>
      <c r="S4">
        <v>7.5</v>
      </c>
      <c r="U4">
        <v>7</v>
      </c>
      <c r="W4">
        <v>7</v>
      </c>
      <c r="Y4">
        <v>7</v>
      </c>
      <c r="AA4">
        <v>7.5</v>
      </c>
      <c r="AC4">
        <v>7</v>
      </c>
      <c r="AE4">
        <v>7</v>
      </c>
      <c r="AG4">
        <v>6.5</v>
      </c>
      <c r="AI4">
        <v>7</v>
      </c>
      <c r="AK4">
        <v>7.5</v>
      </c>
      <c r="AM4">
        <v>6.5</v>
      </c>
      <c r="AO4">
        <v>6.5</v>
      </c>
      <c r="AQ4">
        <v>6.5</v>
      </c>
      <c r="AS4">
        <v>6.5</v>
      </c>
      <c r="AU4">
        <v>7.5</v>
      </c>
      <c r="AW4">
        <v>7</v>
      </c>
      <c r="AY4">
        <v>7</v>
      </c>
      <c r="BA4">
        <v>6.5</v>
      </c>
      <c r="BC4">
        <v>7.5</v>
      </c>
      <c r="BE4">
        <v>7</v>
      </c>
      <c r="BG4">
        <v>7</v>
      </c>
      <c r="BI4">
        <v>6.5</v>
      </c>
      <c r="BK4">
        <v>7.5</v>
      </c>
      <c r="BM4">
        <v>7.5</v>
      </c>
      <c r="BO4">
        <v>7</v>
      </c>
    </row>
    <row r="5" spans="1:67" x14ac:dyDescent="0.2">
      <c r="A5">
        <v>6.5</v>
      </c>
      <c r="C5">
        <v>7.5</v>
      </c>
      <c r="E5">
        <v>6.5</v>
      </c>
      <c r="G5">
        <v>7</v>
      </c>
      <c r="I5">
        <v>6.5</v>
      </c>
      <c r="K5">
        <v>7</v>
      </c>
      <c r="M5">
        <v>7</v>
      </c>
      <c r="O5">
        <v>7</v>
      </c>
      <c r="Q5">
        <v>6</v>
      </c>
      <c r="S5">
        <v>7</v>
      </c>
      <c r="U5">
        <v>7</v>
      </c>
      <c r="W5">
        <v>7.5</v>
      </c>
      <c r="Y5">
        <v>7</v>
      </c>
      <c r="AA5">
        <v>6.5</v>
      </c>
      <c r="AC5">
        <v>7</v>
      </c>
      <c r="AE5">
        <v>6.5</v>
      </c>
      <c r="AG5">
        <v>6.5</v>
      </c>
      <c r="AI5">
        <v>6.5</v>
      </c>
      <c r="AK5">
        <v>7</v>
      </c>
      <c r="AM5">
        <v>6.5</v>
      </c>
      <c r="AO5">
        <v>7</v>
      </c>
      <c r="AQ5">
        <v>6.5</v>
      </c>
      <c r="AS5">
        <v>7</v>
      </c>
      <c r="AU5">
        <v>8</v>
      </c>
      <c r="AW5">
        <v>7</v>
      </c>
      <c r="AY5">
        <v>6.5</v>
      </c>
      <c r="BA5">
        <v>7</v>
      </c>
      <c r="BC5">
        <v>6.5</v>
      </c>
      <c r="BE5">
        <v>6.5</v>
      </c>
      <c r="BG5">
        <v>6.5</v>
      </c>
      <c r="BI5">
        <v>7</v>
      </c>
      <c r="BK5">
        <v>7.5</v>
      </c>
      <c r="BM5">
        <v>7.5</v>
      </c>
      <c r="BO5">
        <v>7.5</v>
      </c>
    </row>
    <row r="6" spans="1:67" x14ac:dyDescent="0.2">
      <c r="A6">
        <v>7</v>
      </c>
      <c r="C6">
        <v>6.5</v>
      </c>
      <c r="E6">
        <v>7</v>
      </c>
      <c r="G6">
        <v>7.5</v>
      </c>
      <c r="I6">
        <v>6.5</v>
      </c>
      <c r="K6">
        <v>6.5</v>
      </c>
      <c r="M6">
        <v>6.5</v>
      </c>
      <c r="O6">
        <v>7</v>
      </c>
      <c r="Q6">
        <v>6.5</v>
      </c>
      <c r="S6">
        <v>6.5</v>
      </c>
      <c r="U6">
        <v>7</v>
      </c>
      <c r="W6">
        <v>7</v>
      </c>
      <c r="Y6">
        <v>7</v>
      </c>
      <c r="AA6">
        <v>7</v>
      </c>
      <c r="AC6">
        <v>7</v>
      </c>
      <c r="AE6">
        <v>7</v>
      </c>
      <c r="AG6">
        <v>7</v>
      </c>
      <c r="AI6">
        <v>7.5</v>
      </c>
      <c r="AK6">
        <v>7.5</v>
      </c>
      <c r="AM6">
        <v>7</v>
      </c>
      <c r="AO6">
        <v>6.5</v>
      </c>
      <c r="AQ6">
        <v>7</v>
      </c>
      <c r="AS6">
        <v>7.5</v>
      </c>
      <c r="AU6">
        <v>7.5</v>
      </c>
      <c r="AW6">
        <v>6.5</v>
      </c>
      <c r="AY6">
        <v>6</v>
      </c>
      <c r="BA6">
        <v>7</v>
      </c>
      <c r="BC6">
        <v>6.5</v>
      </c>
      <c r="BE6">
        <v>6</v>
      </c>
      <c r="BG6">
        <v>7.5</v>
      </c>
      <c r="BI6">
        <v>7</v>
      </c>
      <c r="BK6">
        <v>7</v>
      </c>
      <c r="BM6">
        <v>6.5</v>
      </c>
      <c r="BO6">
        <v>6.5</v>
      </c>
    </row>
    <row r="7" spans="1:67" x14ac:dyDescent="0.2">
      <c r="A7">
        <v>5</v>
      </c>
      <c r="C7">
        <v>7</v>
      </c>
      <c r="E7">
        <v>13</v>
      </c>
      <c r="G7">
        <v>14</v>
      </c>
      <c r="I7">
        <v>7.5</v>
      </c>
      <c r="K7">
        <v>6.5</v>
      </c>
      <c r="M7">
        <v>7</v>
      </c>
      <c r="O7">
        <v>7.5</v>
      </c>
      <c r="Q7">
        <v>7</v>
      </c>
      <c r="S7">
        <v>7.5</v>
      </c>
      <c r="U7">
        <v>6.5</v>
      </c>
      <c r="W7">
        <v>7.5</v>
      </c>
      <c r="Y7">
        <v>7</v>
      </c>
      <c r="AA7">
        <v>7.5</v>
      </c>
      <c r="AC7">
        <v>7</v>
      </c>
      <c r="AE7">
        <v>7</v>
      </c>
      <c r="AG7">
        <v>7</v>
      </c>
      <c r="AI7">
        <v>5</v>
      </c>
      <c r="AK7">
        <v>6.5</v>
      </c>
      <c r="AM7">
        <v>7</v>
      </c>
      <c r="AO7">
        <v>7</v>
      </c>
      <c r="AQ7">
        <v>7</v>
      </c>
      <c r="AS7">
        <v>7.5</v>
      </c>
      <c r="AU7">
        <v>7.5</v>
      </c>
      <c r="AW7">
        <v>7</v>
      </c>
      <c r="AY7">
        <v>6.5</v>
      </c>
      <c r="BA7">
        <v>6.5</v>
      </c>
      <c r="BC7">
        <v>6.5</v>
      </c>
      <c r="BE7">
        <v>7</v>
      </c>
      <c r="BG7">
        <v>6.5</v>
      </c>
      <c r="BI7">
        <v>7</v>
      </c>
      <c r="BK7">
        <v>7.5</v>
      </c>
      <c r="BM7">
        <v>7.5</v>
      </c>
      <c r="BO7">
        <v>6</v>
      </c>
    </row>
    <row r="8" spans="1:67" x14ac:dyDescent="0.2">
      <c r="A8">
        <v>7</v>
      </c>
      <c r="C8">
        <v>6.5</v>
      </c>
      <c r="E8">
        <v>15</v>
      </c>
      <c r="G8">
        <v>13</v>
      </c>
      <c r="I8">
        <v>6.5</v>
      </c>
      <c r="K8">
        <v>6.5</v>
      </c>
      <c r="M8">
        <v>6.5</v>
      </c>
      <c r="O8">
        <v>7</v>
      </c>
      <c r="Q8">
        <v>6</v>
      </c>
      <c r="S8">
        <v>8</v>
      </c>
      <c r="U8">
        <v>7.5</v>
      </c>
      <c r="W8">
        <v>8</v>
      </c>
      <c r="Y8">
        <v>7.5</v>
      </c>
      <c r="AA8">
        <v>7.5</v>
      </c>
      <c r="AC8">
        <v>7</v>
      </c>
      <c r="AE8">
        <v>6.5</v>
      </c>
      <c r="AG8">
        <v>6.5</v>
      </c>
      <c r="AI8">
        <v>7</v>
      </c>
      <c r="AK8">
        <v>7</v>
      </c>
      <c r="AM8">
        <v>7</v>
      </c>
      <c r="AO8">
        <v>7</v>
      </c>
      <c r="AQ8">
        <v>7</v>
      </c>
      <c r="AS8">
        <v>7</v>
      </c>
      <c r="AU8">
        <v>6.5</v>
      </c>
      <c r="AW8">
        <v>6</v>
      </c>
      <c r="AY8">
        <v>6</v>
      </c>
      <c r="BA8">
        <v>7</v>
      </c>
      <c r="BC8">
        <v>6.5</v>
      </c>
      <c r="BE8">
        <v>6.5</v>
      </c>
      <c r="BG8">
        <v>7</v>
      </c>
      <c r="BI8">
        <v>7.5</v>
      </c>
      <c r="BK8">
        <v>6.5</v>
      </c>
      <c r="BM8">
        <v>7.5</v>
      </c>
      <c r="BO8">
        <v>7</v>
      </c>
    </row>
    <row r="9" spans="1:67" x14ac:dyDescent="0.2">
      <c r="A9">
        <v>6.5</v>
      </c>
      <c r="C9">
        <v>15</v>
      </c>
      <c r="E9">
        <v>7.5</v>
      </c>
      <c r="G9">
        <v>7</v>
      </c>
      <c r="I9">
        <v>4</v>
      </c>
      <c r="K9">
        <v>6.5</v>
      </c>
      <c r="M9">
        <v>6.5</v>
      </c>
      <c r="O9">
        <v>6.5</v>
      </c>
      <c r="Q9">
        <v>14</v>
      </c>
      <c r="S9">
        <v>14</v>
      </c>
      <c r="U9">
        <v>14</v>
      </c>
      <c r="W9">
        <v>16</v>
      </c>
      <c r="Y9">
        <v>15</v>
      </c>
      <c r="AA9">
        <v>8</v>
      </c>
      <c r="AC9">
        <v>6</v>
      </c>
      <c r="AE9">
        <v>7.5</v>
      </c>
      <c r="AG9">
        <v>7</v>
      </c>
      <c r="AI9">
        <v>6.5</v>
      </c>
      <c r="AK9">
        <v>6.5</v>
      </c>
      <c r="AM9">
        <v>7.5</v>
      </c>
      <c r="AO9">
        <v>7.5</v>
      </c>
      <c r="AQ9">
        <v>7.5</v>
      </c>
      <c r="AS9">
        <v>7.5</v>
      </c>
      <c r="AU9">
        <v>6.5</v>
      </c>
      <c r="AW9">
        <v>6</v>
      </c>
      <c r="AY9">
        <v>7</v>
      </c>
      <c r="BA9">
        <v>7.5</v>
      </c>
      <c r="BC9">
        <v>8</v>
      </c>
      <c r="BE9">
        <v>7.5</v>
      </c>
      <c r="BG9">
        <v>7.5</v>
      </c>
      <c r="BI9">
        <v>7.5</v>
      </c>
      <c r="BK9">
        <v>8</v>
      </c>
      <c r="BM9">
        <v>7.5</v>
      </c>
      <c r="BO9">
        <v>7</v>
      </c>
    </row>
    <row r="10" spans="1:67" x14ac:dyDescent="0.2">
      <c r="A10">
        <v>5</v>
      </c>
      <c r="C10">
        <v>7</v>
      </c>
      <c r="E10">
        <v>6.5</v>
      </c>
      <c r="G10">
        <v>6</v>
      </c>
      <c r="I10">
        <v>7</v>
      </c>
      <c r="K10">
        <v>7</v>
      </c>
      <c r="M10">
        <v>7</v>
      </c>
      <c r="O10">
        <v>7</v>
      </c>
      <c r="Q10">
        <v>7</v>
      </c>
      <c r="S10">
        <v>7</v>
      </c>
      <c r="U10">
        <v>7.5</v>
      </c>
      <c r="W10">
        <v>7.5</v>
      </c>
      <c r="Y10">
        <v>7.5</v>
      </c>
      <c r="AA10">
        <v>7.5</v>
      </c>
      <c r="AC10">
        <v>7</v>
      </c>
      <c r="AE10">
        <v>7.5</v>
      </c>
      <c r="AG10">
        <v>7.5</v>
      </c>
      <c r="AI10">
        <v>6</v>
      </c>
      <c r="AK10">
        <v>15</v>
      </c>
      <c r="AM10">
        <v>7</v>
      </c>
      <c r="AO10">
        <v>6.5</v>
      </c>
      <c r="AQ10">
        <v>7</v>
      </c>
      <c r="AS10">
        <v>7</v>
      </c>
      <c r="AU10">
        <v>6.5</v>
      </c>
      <c r="AW10">
        <v>6</v>
      </c>
      <c r="AY10">
        <v>15</v>
      </c>
      <c r="BA10">
        <v>14</v>
      </c>
      <c r="BC10">
        <v>14</v>
      </c>
      <c r="BE10">
        <v>15</v>
      </c>
      <c r="BG10">
        <v>6.5</v>
      </c>
      <c r="BI10">
        <v>7.5</v>
      </c>
      <c r="BK10">
        <v>8</v>
      </c>
      <c r="BM10">
        <v>6</v>
      </c>
      <c r="BO10">
        <v>7.5</v>
      </c>
    </row>
    <row r="11" spans="1:67" x14ac:dyDescent="0.2">
      <c r="A11">
        <v>14</v>
      </c>
      <c r="C11">
        <v>6.5</v>
      </c>
      <c r="E11">
        <v>14</v>
      </c>
      <c r="G11">
        <v>14</v>
      </c>
      <c r="I11">
        <v>14</v>
      </c>
      <c r="K11">
        <v>14</v>
      </c>
      <c r="M11">
        <v>13</v>
      </c>
      <c r="O11">
        <v>14</v>
      </c>
      <c r="Q11">
        <v>6.5</v>
      </c>
      <c r="S11">
        <v>6.5</v>
      </c>
      <c r="U11">
        <v>7</v>
      </c>
      <c r="W11">
        <v>7</v>
      </c>
      <c r="Y11">
        <v>6.5</v>
      </c>
      <c r="AA11">
        <v>8</v>
      </c>
      <c r="AC11">
        <v>7</v>
      </c>
      <c r="AE11">
        <v>7.5</v>
      </c>
      <c r="AG11">
        <v>7.5</v>
      </c>
      <c r="AI11">
        <v>6</v>
      </c>
      <c r="AK11">
        <v>7.5</v>
      </c>
      <c r="AM11">
        <v>6.5</v>
      </c>
      <c r="AO11">
        <v>7</v>
      </c>
      <c r="AQ11">
        <v>7</v>
      </c>
      <c r="AS11">
        <v>7.5</v>
      </c>
      <c r="AU11">
        <v>6</v>
      </c>
      <c r="AW11">
        <v>7</v>
      </c>
      <c r="AY11">
        <v>7.5</v>
      </c>
      <c r="BA11">
        <v>6.5</v>
      </c>
      <c r="BC11">
        <v>8</v>
      </c>
      <c r="BE11">
        <v>8</v>
      </c>
      <c r="BG11">
        <v>7</v>
      </c>
      <c r="BI11">
        <v>6.5</v>
      </c>
      <c r="BK11">
        <v>15</v>
      </c>
      <c r="BM11">
        <v>15</v>
      </c>
      <c r="BO11">
        <v>6.5</v>
      </c>
    </row>
    <row r="12" spans="1:67" x14ac:dyDescent="0.2">
      <c r="A12">
        <v>6</v>
      </c>
      <c r="C12">
        <v>6.5</v>
      </c>
      <c r="E12">
        <v>14</v>
      </c>
      <c r="G12">
        <v>13</v>
      </c>
      <c r="I12">
        <v>6</v>
      </c>
      <c r="K12">
        <v>6.5</v>
      </c>
      <c r="M12">
        <v>6.5</v>
      </c>
      <c r="O12">
        <v>7.5</v>
      </c>
      <c r="Q12">
        <v>7</v>
      </c>
      <c r="S12">
        <v>7</v>
      </c>
      <c r="U12">
        <v>6</v>
      </c>
      <c r="W12">
        <v>7</v>
      </c>
      <c r="Y12">
        <v>6.5</v>
      </c>
      <c r="AA12">
        <v>7</v>
      </c>
      <c r="AC12">
        <v>6.5</v>
      </c>
      <c r="AE12">
        <v>7</v>
      </c>
      <c r="AG12">
        <v>7</v>
      </c>
      <c r="AI12">
        <v>7</v>
      </c>
      <c r="AK12">
        <v>8</v>
      </c>
      <c r="AM12">
        <v>6</v>
      </c>
      <c r="AO12">
        <v>7.5</v>
      </c>
      <c r="AQ12">
        <v>7</v>
      </c>
      <c r="AS12">
        <v>7</v>
      </c>
      <c r="AU12">
        <v>7</v>
      </c>
      <c r="AW12">
        <v>7</v>
      </c>
      <c r="AY12">
        <v>7.5</v>
      </c>
      <c r="BA12">
        <v>7</v>
      </c>
      <c r="BC12">
        <v>7.5</v>
      </c>
      <c r="BE12">
        <v>7</v>
      </c>
      <c r="BG12">
        <v>7</v>
      </c>
      <c r="BI12">
        <v>8</v>
      </c>
      <c r="BK12">
        <v>16</v>
      </c>
      <c r="BM12">
        <v>15</v>
      </c>
      <c r="BO12">
        <v>7</v>
      </c>
    </row>
    <row r="13" spans="1:67" x14ac:dyDescent="0.2">
      <c r="A13">
        <v>6</v>
      </c>
      <c r="C13">
        <v>7</v>
      </c>
      <c r="E13">
        <v>14</v>
      </c>
      <c r="G13">
        <v>13</v>
      </c>
      <c r="I13">
        <v>8</v>
      </c>
      <c r="K13">
        <v>6.5</v>
      </c>
      <c r="M13">
        <v>7</v>
      </c>
      <c r="O13">
        <v>7</v>
      </c>
      <c r="Q13">
        <v>6.5</v>
      </c>
      <c r="S13">
        <v>6.5</v>
      </c>
      <c r="U13">
        <v>6.5</v>
      </c>
      <c r="W13">
        <v>7</v>
      </c>
      <c r="Y13">
        <v>6</v>
      </c>
      <c r="AA13">
        <v>7</v>
      </c>
      <c r="AC13">
        <v>7</v>
      </c>
      <c r="AE13">
        <v>7.5</v>
      </c>
      <c r="AG13">
        <v>7</v>
      </c>
      <c r="AI13">
        <v>7.5</v>
      </c>
      <c r="AK13">
        <v>8</v>
      </c>
      <c r="AM13">
        <v>4</v>
      </c>
      <c r="AO13">
        <v>7</v>
      </c>
      <c r="AQ13">
        <v>7.5</v>
      </c>
      <c r="AS13">
        <v>7.5</v>
      </c>
      <c r="AU13">
        <v>7</v>
      </c>
      <c r="AW13">
        <v>7</v>
      </c>
      <c r="AY13">
        <v>7.5</v>
      </c>
      <c r="BA13">
        <v>7</v>
      </c>
      <c r="BC13">
        <v>6.5</v>
      </c>
      <c r="BE13">
        <v>7.5</v>
      </c>
      <c r="BG13">
        <v>6</v>
      </c>
      <c r="BI13">
        <v>14</v>
      </c>
      <c r="BK13">
        <v>16</v>
      </c>
      <c r="BM13">
        <v>15</v>
      </c>
      <c r="BO13">
        <v>7</v>
      </c>
    </row>
    <row r="14" spans="1:67" x14ac:dyDescent="0.2">
      <c r="A14">
        <v>6</v>
      </c>
      <c r="C14">
        <v>7</v>
      </c>
      <c r="E14">
        <f>SUM(E2:E13)</f>
        <v>117</v>
      </c>
      <c r="G14">
        <f>SUM(G2:G13)</f>
        <v>114.5</v>
      </c>
      <c r="I14">
        <v>7</v>
      </c>
      <c r="K14">
        <v>7</v>
      </c>
      <c r="M14">
        <v>7</v>
      </c>
      <c r="O14">
        <v>7</v>
      </c>
      <c r="Q14">
        <v>6</v>
      </c>
      <c r="S14">
        <v>6.5</v>
      </c>
      <c r="U14">
        <v>6.5</v>
      </c>
      <c r="W14">
        <v>7.5</v>
      </c>
      <c r="Y14">
        <v>6</v>
      </c>
      <c r="AA14">
        <v>6.5</v>
      </c>
      <c r="AC14">
        <v>7</v>
      </c>
      <c r="AE14">
        <v>7.5</v>
      </c>
      <c r="AG14">
        <v>6.5</v>
      </c>
      <c r="AI14">
        <v>7</v>
      </c>
      <c r="AK14">
        <v>7</v>
      </c>
      <c r="AM14">
        <v>6.5</v>
      </c>
      <c r="AO14">
        <v>6.5</v>
      </c>
      <c r="AQ14">
        <v>6.5</v>
      </c>
      <c r="AS14">
        <v>7.5</v>
      </c>
      <c r="AU14">
        <v>6.5</v>
      </c>
      <c r="AW14">
        <v>6.5</v>
      </c>
      <c r="AY14">
        <v>7</v>
      </c>
      <c r="BA14">
        <v>6.5</v>
      </c>
      <c r="BC14">
        <v>6.5</v>
      </c>
      <c r="BE14">
        <v>6.5</v>
      </c>
      <c r="BG14">
        <v>14</v>
      </c>
      <c r="BI14">
        <v>6</v>
      </c>
      <c r="BK14">
        <v>24</v>
      </c>
      <c r="BM14">
        <v>24</v>
      </c>
      <c r="BO14">
        <v>8</v>
      </c>
    </row>
    <row r="15" spans="1:67" x14ac:dyDescent="0.2">
      <c r="A15">
        <v>12</v>
      </c>
      <c r="C15">
        <v>6.5</v>
      </c>
      <c r="I15">
        <v>13</v>
      </c>
      <c r="K15">
        <v>13</v>
      </c>
      <c r="M15">
        <v>13</v>
      </c>
      <c r="O15">
        <v>13</v>
      </c>
      <c r="Q15">
        <v>6.5</v>
      </c>
      <c r="S15">
        <v>7.5</v>
      </c>
      <c r="U15">
        <v>6.5</v>
      </c>
      <c r="W15">
        <v>7.5</v>
      </c>
      <c r="Y15">
        <v>6.5</v>
      </c>
      <c r="AA15">
        <v>8</v>
      </c>
      <c r="AC15">
        <v>7</v>
      </c>
      <c r="AE15">
        <v>7.5</v>
      </c>
      <c r="AG15">
        <v>7</v>
      </c>
      <c r="AI15">
        <v>7</v>
      </c>
      <c r="AK15">
        <v>7</v>
      </c>
      <c r="AM15">
        <v>7.5</v>
      </c>
      <c r="AO15">
        <v>7.5</v>
      </c>
      <c r="AQ15">
        <v>7.5</v>
      </c>
      <c r="AS15">
        <v>7.5</v>
      </c>
      <c r="AU15">
        <v>7.5</v>
      </c>
      <c r="AW15">
        <v>6</v>
      </c>
      <c r="AY15">
        <v>7</v>
      </c>
      <c r="BA15">
        <v>6.5</v>
      </c>
      <c r="BC15">
        <v>6.5</v>
      </c>
      <c r="BE15">
        <v>6.5</v>
      </c>
      <c r="BG15">
        <v>4</v>
      </c>
      <c r="BI15">
        <v>7</v>
      </c>
      <c r="BK15">
        <f>SUM(BK2:BK14)</f>
        <v>139</v>
      </c>
      <c r="BM15">
        <f>SUM(BM2:BM14)</f>
        <v>135</v>
      </c>
      <c r="BO15">
        <v>22.5</v>
      </c>
    </row>
    <row r="16" spans="1:67" x14ac:dyDescent="0.2">
      <c r="A16">
        <v>13</v>
      </c>
      <c r="C16">
        <v>6.5</v>
      </c>
      <c r="I16">
        <v>13</v>
      </c>
      <c r="K16">
        <v>13</v>
      </c>
      <c r="M16">
        <v>13</v>
      </c>
      <c r="O16">
        <v>13</v>
      </c>
      <c r="Q16">
        <v>6</v>
      </c>
      <c r="S16">
        <v>7</v>
      </c>
      <c r="U16">
        <v>7</v>
      </c>
      <c r="W16">
        <v>7.5</v>
      </c>
      <c r="Y16">
        <v>7</v>
      </c>
      <c r="AA16">
        <v>7</v>
      </c>
      <c r="AC16">
        <v>6.5</v>
      </c>
      <c r="AE16">
        <v>7.5</v>
      </c>
      <c r="AG16">
        <v>7.5</v>
      </c>
      <c r="AI16">
        <v>6</v>
      </c>
      <c r="AK16">
        <v>7</v>
      </c>
      <c r="AM16">
        <v>7.5</v>
      </c>
      <c r="AO16">
        <v>7</v>
      </c>
      <c r="AQ16">
        <v>7.5</v>
      </c>
      <c r="AS16">
        <v>8</v>
      </c>
      <c r="AU16">
        <v>8</v>
      </c>
      <c r="AW16">
        <v>6.5</v>
      </c>
      <c r="AY16">
        <v>7.5</v>
      </c>
      <c r="BA16">
        <v>6.5</v>
      </c>
      <c r="BC16">
        <v>7</v>
      </c>
      <c r="BE16">
        <v>6.5</v>
      </c>
      <c r="BG16">
        <v>7</v>
      </c>
      <c r="BI16">
        <v>7.5</v>
      </c>
      <c r="BO16">
        <v>22.5</v>
      </c>
    </row>
    <row r="17" spans="1:67" x14ac:dyDescent="0.2">
      <c r="A17">
        <v>14</v>
      </c>
      <c r="C17">
        <v>8</v>
      </c>
      <c r="I17">
        <v>14</v>
      </c>
      <c r="K17">
        <v>14</v>
      </c>
      <c r="M17">
        <v>14</v>
      </c>
      <c r="O17">
        <v>15</v>
      </c>
      <c r="Q17">
        <v>7</v>
      </c>
      <c r="S17">
        <v>7</v>
      </c>
      <c r="U17">
        <v>7</v>
      </c>
      <c r="W17">
        <v>6.5</v>
      </c>
      <c r="Y17">
        <v>7</v>
      </c>
      <c r="AA17">
        <v>9</v>
      </c>
      <c r="AC17">
        <v>7.5</v>
      </c>
      <c r="AE17">
        <v>8</v>
      </c>
      <c r="AG17">
        <v>8</v>
      </c>
      <c r="AI17">
        <v>7.5</v>
      </c>
      <c r="AK17">
        <v>4</v>
      </c>
      <c r="AM17">
        <v>14</v>
      </c>
      <c r="AO17">
        <v>14</v>
      </c>
      <c r="AQ17">
        <v>14</v>
      </c>
      <c r="AS17">
        <v>15</v>
      </c>
      <c r="AU17">
        <v>13</v>
      </c>
      <c r="AW17">
        <v>14</v>
      </c>
      <c r="AY17">
        <v>7</v>
      </c>
      <c r="BA17">
        <v>7</v>
      </c>
      <c r="BC17">
        <v>7</v>
      </c>
      <c r="BE17">
        <v>7.5</v>
      </c>
      <c r="BG17">
        <v>7</v>
      </c>
      <c r="BI17">
        <v>8</v>
      </c>
      <c r="BO17">
        <v>24</v>
      </c>
    </row>
    <row r="18" spans="1:67" x14ac:dyDescent="0.2">
      <c r="A18">
        <v>14</v>
      </c>
      <c r="C18">
        <v>6</v>
      </c>
      <c r="I18">
        <v>14</v>
      </c>
      <c r="K18">
        <v>13</v>
      </c>
      <c r="M18">
        <v>14</v>
      </c>
      <c r="O18">
        <v>14</v>
      </c>
      <c r="Q18">
        <v>7</v>
      </c>
      <c r="S18">
        <v>7.5</v>
      </c>
      <c r="U18">
        <v>7</v>
      </c>
      <c r="W18">
        <v>7.5</v>
      </c>
      <c r="Y18">
        <v>7.5</v>
      </c>
      <c r="AA18">
        <v>15</v>
      </c>
      <c r="AC18">
        <v>16</v>
      </c>
      <c r="AE18">
        <v>16</v>
      </c>
      <c r="AG18">
        <v>14</v>
      </c>
      <c r="AI18">
        <v>14</v>
      </c>
      <c r="AK18">
        <v>7</v>
      </c>
      <c r="AM18">
        <v>8</v>
      </c>
      <c r="AO18">
        <v>6.5</v>
      </c>
      <c r="AQ18">
        <v>6</v>
      </c>
      <c r="AS18">
        <v>8</v>
      </c>
      <c r="AU18">
        <v>7.5</v>
      </c>
      <c r="AW18">
        <v>6.5</v>
      </c>
      <c r="AY18">
        <v>7</v>
      </c>
      <c r="BA18">
        <v>7</v>
      </c>
      <c r="BC18">
        <v>7</v>
      </c>
      <c r="BE18">
        <v>7</v>
      </c>
      <c r="BG18">
        <v>7</v>
      </c>
      <c r="BI18">
        <v>7</v>
      </c>
      <c r="BO18">
        <v>32</v>
      </c>
    </row>
    <row r="19" spans="1:67" x14ac:dyDescent="0.2">
      <c r="A19">
        <f>SUM(A2:A18)</f>
        <v>139.5</v>
      </c>
      <c r="C19">
        <v>7</v>
      </c>
      <c r="I19">
        <f>SUM(I2:I18)</f>
        <v>148.5</v>
      </c>
      <c r="K19">
        <f>SUM(K2:K18)</f>
        <v>148.5</v>
      </c>
      <c r="M19">
        <f>SUM(M2:M18)</f>
        <v>150</v>
      </c>
      <c r="O19">
        <f>SUM(O2:O18)</f>
        <v>151.5</v>
      </c>
      <c r="Q19">
        <v>7</v>
      </c>
      <c r="S19">
        <v>7.5</v>
      </c>
      <c r="U19">
        <v>7</v>
      </c>
      <c r="W19">
        <v>7.5</v>
      </c>
      <c r="Y19">
        <v>7</v>
      </c>
      <c r="AA19">
        <v>6.5</v>
      </c>
      <c r="AC19">
        <v>7</v>
      </c>
      <c r="AE19">
        <v>6.5</v>
      </c>
      <c r="AG19">
        <v>7.5</v>
      </c>
      <c r="AI19">
        <v>7</v>
      </c>
      <c r="AK19">
        <v>7</v>
      </c>
      <c r="AM19">
        <v>7</v>
      </c>
      <c r="AO19">
        <v>6.5</v>
      </c>
      <c r="AQ19">
        <v>6.5</v>
      </c>
      <c r="AS19">
        <v>9</v>
      </c>
      <c r="AU19">
        <v>7</v>
      </c>
      <c r="AW19">
        <v>7</v>
      </c>
      <c r="AY19">
        <v>5</v>
      </c>
      <c r="BA19">
        <v>7</v>
      </c>
      <c r="BC19">
        <v>7.5</v>
      </c>
      <c r="BE19">
        <v>7.5</v>
      </c>
      <c r="BG19">
        <v>7</v>
      </c>
      <c r="BI19">
        <v>6.5</v>
      </c>
      <c r="BO19">
        <f>SUM(BO2:BO18)</f>
        <v>194</v>
      </c>
    </row>
    <row r="20" spans="1:67" x14ac:dyDescent="0.2">
      <c r="C20">
        <v>6.5</v>
      </c>
      <c r="Q20">
        <v>6</v>
      </c>
      <c r="S20">
        <v>6.5</v>
      </c>
      <c r="U20">
        <v>6.5</v>
      </c>
      <c r="W20">
        <v>7</v>
      </c>
      <c r="Y20">
        <v>6.5</v>
      </c>
      <c r="AA20">
        <v>7.5</v>
      </c>
      <c r="AC20">
        <v>7</v>
      </c>
      <c r="AE20">
        <v>7.5</v>
      </c>
      <c r="AG20">
        <v>7.5</v>
      </c>
      <c r="AI20">
        <v>7</v>
      </c>
      <c r="AK20">
        <v>7</v>
      </c>
      <c r="AM20">
        <v>7</v>
      </c>
      <c r="AO20">
        <v>7</v>
      </c>
      <c r="AQ20">
        <v>7.5</v>
      </c>
      <c r="AS20">
        <v>7.5</v>
      </c>
      <c r="AU20">
        <v>7.5</v>
      </c>
      <c r="AW20">
        <v>7</v>
      </c>
      <c r="AY20">
        <v>7</v>
      </c>
      <c r="BA20">
        <v>7</v>
      </c>
      <c r="BC20">
        <v>6.5</v>
      </c>
      <c r="BE20">
        <v>7</v>
      </c>
      <c r="BG20">
        <v>4</v>
      </c>
      <c r="BI20">
        <v>4</v>
      </c>
    </row>
    <row r="21" spans="1:67" x14ac:dyDescent="0.2">
      <c r="C21">
        <v>14</v>
      </c>
      <c r="Q21">
        <v>13</v>
      </c>
      <c r="S21">
        <v>14</v>
      </c>
      <c r="U21">
        <v>13</v>
      </c>
      <c r="W21">
        <v>15</v>
      </c>
      <c r="Y21">
        <v>14</v>
      </c>
      <c r="AA21">
        <v>6.5</v>
      </c>
      <c r="AC21">
        <v>6.5</v>
      </c>
      <c r="AE21">
        <v>6.5</v>
      </c>
      <c r="AG21">
        <v>6.5</v>
      </c>
      <c r="AI21">
        <v>6</v>
      </c>
      <c r="AK21">
        <v>7</v>
      </c>
      <c r="AM21">
        <v>6</v>
      </c>
      <c r="AO21">
        <v>6.5</v>
      </c>
      <c r="AQ21">
        <v>6.5</v>
      </c>
      <c r="AS21">
        <v>7</v>
      </c>
      <c r="AU21">
        <v>7</v>
      </c>
      <c r="AW21">
        <v>6</v>
      </c>
      <c r="AY21">
        <v>7</v>
      </c>
      <c r="BA21">
        <v>7</v>
      </c>
      <c r="BC21">
        <v>6.5</v>
      </c>
      <c r="BE21">
        <v>7.5</v>
      </c>
      <c r="BG21">
        <v>6.5</v>
      </c>
      <c r="BI21">
        <v>7</v>
      </c>
    </row>
    <row r="22" spans="1:67" x14ac:dyDescent="0.2">
      <c r="C22">
        <v>15</v>
      </c>
      <c r="Q22">
        <v>14</v>
      </c>
      <c r="S22">
        <v>14</v>
      </c>
      <c r="U22">
        <v>14</v>
      </c>
      <c r="W22">
        <v>16</v>
      </c>
      <c r="Y22">
        <v>15</v>
      </c>
      <c r="AA22">
        <v>14</v>
      </c>
      <c r="AC22">
        <v>14</v>
      </c>
      <c r="AE22">
        <v>15</v>
      </c>
      <c r="AG22">
        <v>14</v>
      </c>
      <c r="AI22">
        <v>13</v>
      </c>
      <c r="AK22">
        <v>6.5</v>
      </c>
      <c r="AM22">
        <v>14</v>
      </c>
      <c r="AO22">
        <v>14</v>
      </c>
      <c r="AQ22">
        <v>14</v>
      </c>
      <c r="AS22">
        <v>15</v>
      </c>
      <c r="AU22">
        <v>13</v>
      </c>
      <c r="AW22">
        <v>13</v>
      </c>
      <c r="AY22">
        <v>7.5</v>
      </c>
      <c r="BA22">
        <v>7</v>
      </c>
      <c r="BC22">
        <v>7.5</v>
      </c>
      <c r="BE22">
        <v>7</v>
      </c>
      <c r="BG22">
        <v>6.5</v>
      </c>
      <c r="BI22">
        <v>7</v>
      </c>
    </row>
    <row r="23" spans="1:67" x14ac:dyDescent="0.2">
      <c r="C23">
        <f>SUM(C2:C22)</f>
        <v>167</v>
      </c>
      <c r="Q23">
        <f>SUM(Q2:Q22)</f>
        <v>158</v>
      </c>
      <c r="S23">
        <f>SUM(S2:S22)</f>
        <v>169.5</v>
      </c>
      <c r="U23">
        <f>SUM(U2:U22)</f>
        <v>163.5</v>
      </c>
      <c r="W23">
        <f>SUM(W2:W22)</f>
        <v>179</v>
      </c>
      <c r="Y23">
        <f>SUM(Y2:Y22)</f>
        <v>168</v>
      </c>
      <c r="AA23">
        <v>16</v>
      </c>
      <c r="AC23">
        <v>15</v>
      </c>
      <c r="AE23">
        <v>16</v>
      </c>
      <c r="AG23">
        <v>15</v>
      </c>
      <c r="AI23">
        <v>15</v>
      </c>
      <c r="AK23">
        <v>4</v>
      </c>
      <c r="AM23">
        <v>15</v>
      </c>
      <c r="AO23">
        <v>15</v>
      </c>
      <c r="AQ23">
        <v>15</v>
      </c>
      <c r="AS23">
        <v>16</v>
      </c>
      <c r="AU23">
        <v>15</v>
      </c>
      <c r="AW23">
        <v>14</v>
      </c>
      <c r="AY23">
        <v>7</v>
      </c>
      <c r="BA23">
        <v>7</v>
      </c>
      <c r="BC23">
        <v>7</v>
      </c>
      <c r="BE23">
        <v>4</v>
      </c>
      <c r="BG23">
        <v>7.5</v>
      </c>
      <c r="BI23">
        <v>6.5</v>
      </c>
    </row>
    <row r="24" spans="1:67" x14ac:dyDescent="0.2">
      <c r="AA24">
        <f>SUM(AA2:AA23)</f>
        <v>185</v>
      </c>
      <c r="AC24">
        <f>SUM(AC2:AC23)</f>
        <v>176.5</v>
      </c>
      <c r="AE24">
        <f>SUM(AE2:AE23)</f>
        <v>184.5</v>
      </c>
      <c r="AG24">
        <f>SUM(AG2:AG23)</f>
        <v>177.5</v>
      </c>
      <c r="AI24">
        <f>SUM(AI2:AI23)</f>
        <v>170</v>
      </c>
      <c r="AK24">
        <v>7.5</v>
      </c>
      <c r="AM24">
        <f>SUM(AM2:AM23)</f>
        <v>172.5</v>
      </c>
      <c r="AO24">
        <f>SUM(AO2:AO23)</f>
        <v>174.5</v>
      </c>
      <c r="AQ24">
        <f>SUM(AQ2:AQ23)</f>
        <v>175</v>
      </c>
      <c r="AS24">
        <f>SUM(AS2:AS23)</f>
        <v>188</v>
      </c>
      <c r="AU24">
        <f>SUM(AU2:AU23)</f>
        <v>177</v>
      </c>
      <c r="AW24">
        <f>SUM(AW2:AW23)</f>
        <v>166.5</v>
      </c>
      <c r="AY24">
        <v>7.5</v>
      </c>
      <c r="BA24">
        <v>6.5</v>
      </c>
      <c r="BC24">
        <v>6.5</v>
      </c>
      <c r="BE24">
        <v>7</v>
      </c>
      <c r="BG24">
        <v>4</v>
      </c>
      <c r="BI24">
        <v>7</v>
      </c>
    </row>
    <row r="25" spans="1:67" x14ac:dyDescent="0.2">
      <c r="AK25">
        <v>7.5</v>
      </c>
      <c r="AY25">
        <v>7</v>
      </c>
      <c r="BA25">
        <v>7</v>
      </c>
      <c r="BC25">
        <v>7.5</v>
      </c>
      <c r="BE25">
        <v>6.5</v>
      </c>
      <c r="BG25">
        <v>6</v>
      </c>
      <c r="BI25">
        <v>8</v>
      </c>
    </row>
    <row r="26" spans="1:67" x14ac:dyDescent="0.2">
      <c r="AK26">
        <v>7</v>
      </c>
      <c r="AY26">
        <v>7</v>
      </c>
      <c r="BA26">
        <v>7</v>
      </c>
      <c r="BC26">
        <v>7.5</v>
      </c>
      <c r="BE26">
        <v>7</v>
      </c>
      <c r="BG26">
        <v>4</v>
      </c>
      <c r="BI26">
        <v>7</v>
      </c>
    </row>
    <row r="27" spans="1:67" x14ac:dyDescent="0.2">
      <c r="AK27">
        <v>7</v>
      </c>
      <c r="AY27">
        <v>6.5</v>
      </c>
      <c r="BA27">
        <v>6.5</v>
      </c>
      <c r="BC27">
        <v>6.5</v>
      </c>
      <c r="BE27">
        <v>6.5</v>
      </c>
      <c r="BG27">
        <v>4</v>
      </c>
      <c r="BI27">
        <v>6.5</v>
      </c>
    </row>
    <row r="28" spans="1:67" x14ac:dyDescent="0.2">
      <c r="AK28">
        <v>13</v>
      </c>
      <c r="AY28">
        <v>14</v>
      </c>
      <c r="BA28">
        <v>14</v>
      </c>
      <c r="BC28">
        <v>13</v>
      </c>
      <c r="BE28">
        <v>13</v>
      </c>
      <c r="BG28">
        <v>7.5</v>
      </c>
      <c r="BI28">
        <v>4</v>
      </c>
    </row>
    <row r="29" spans="1:67" x14ac:dyDescent="0.2">
      <c r="AI29">
        <v>-2</v>
      </c>
      <c r="AK29">
        <v>15</v>
      </c>
      <c r="AY29">
        <v>15</v>
      </c>
      <c r="BA29">
        <v>14</v>
      </c>
      <c r="BC29">
        <v>14</v>
      </c>
      <c r="BE29">
        <v>15</v>
      </c>
      <c r="BG29">
        <v>7</v>
      </c>
      <c r="BI29">
        <v>7</v>
      </c>
    </row>
    <row r="30" spans="1:67" x14ac:dyDescent="0.2">
      <c r="AK30">
        <f>SUM(AK2:AK29)</f>
        <v>216.5</v>
      </c>
      <c r="AY30">
        <f>SUM(AY2:AY29)</f>
        <v>216</v>
      </c>
      <c r="BA30">
        <f>SUM(BA2:BA29)</f>
        <v>211.5</v>
      </c>
      <c r="BC30">
        <f>SUM(BC2:BC29)</f>
        <v>215.5</v>
      </c>
      <c r="BE30">
        <f>SUM(BE2:BE29)</f>
        <v>212</v>
      </c>
      <c r="BG30">
        <v>7</v>
      </c>
      <c r="BI30">
        <v>7</v>
      </c>
    </row>
    <row r="31" spans="1:67" x14ac:dyDescent="0.2">
      <c r="AI31">
        <v>168</v>
      </c>
      <c r="BG31">
        <v>6</v>
      </c>
      <c r="BI31">
        <v>7</v>
      </c>
    </row>
    <row r="32" spans="1:67" x14ac:dyDescent="0.2">
      <c r="BG32">
        <v>10</v>
      </c>
      <c r="BI32">
        <v>6.5</v>
      </c>
    </row>
    <row r="33" spans="1:67" x14ac:dyDescent="0.2">
      <c r="BE33">
        <v>-2</v>
      </c>
      <c r="BG33">
        <v>14</v>
      </c>
      <c r="BI33">
        <v>12</v>
      </c>
    </row>
    <row r="34" spans="1:67" x14ac:dyDescent="0.2">
      <c r="BG34">
        <f>SUM(BG2:BG33)</f>
        <v>223</v>
      </c>
      <c r="BI34">
        <v>16</v>
      </c>
    </row>
    <row r="35" spans="1:67" x14ac:dyDescent="0.2">
      <c r="BI35">
        <f>SUM(BI2:BI34)</f>
        <v>248</v>
      </c>
    </row>
    <row r="36" spans="1:67" x14ac:dyDescent="0.2">
      <c r="BE36">
        <v>210</v>
      </c>
    </row>
    <row r="45" spans="1:67" s="3" customFormat="1" x14ac:dyDescent="0.2">
      <c r="A45" s="3">
        <f>139.5/220</f>
        <v>0.63409090909090904</v>
      </c>
      <c r="C45" s="3">
        <f>167/240</f>
        <v>0.6958333333333333</v>
      </c>
      <c r="E45" s="3">
        <f>117/170</f>
        <v>0.68823529411764706</v>
      </c>
      <c r="G45" s="3">
        <f>114.5/170</f>
        <v>0.67352941176470593</v>
      </c>
      <c r="I45" s="3">
        <f>148.5/220</f>
        <v>0.67500000000000004</v>
      </c>
      <c r="K45" s="3">
        <f>148.5/220</f>
        <v>0.67500000000000004</v>
      </c>
      <c r="M45" s="3">
        <f>150/220</f>
        <v>0.68181818181818177</v>
      </c>
      <c r="O45" s="3">
        <f>151.5/220</f>
        <v>0.6886363636363636</v>
      </c>
      <c r="Q45" s="3">
        <f>158/240</f>
        <v>0.65833333333333333</v>
      </c>
      <c r="S45" s="3">
        <f>169.5/240</f>
        <v>0.70625000000000004</v>
      </c>
      <c r="U45" s="3">
        <f>163.5/240</f>
        <v>0.68125000000000002</v>
      </c>
      <c r="W45" s="3">
        <f>179/240</f>
        <v>0.74583333333333335</v>
      </c>
      <c r="Y45" s="3">
        <f>168/240</f>
        <v>0.7</v>
      </c>
      <c r="AA45" s="3">
        <f>185/250</f>
        <v>0.74</v>
      </c>
      <c r="AC45" s="3">
        <f>176.5/250</f>
        <v>0.70599999999999996</v>
      </c>
      <c r="AE45" s="3">
        <f>184.5/250</f>
        <v>0.73799999999999999</v>
      </c>
      <c r="AG45" s="3">
        <f>177.5/250</f>
        <v>0.71</v>
      </c>
      <c r="AI45" s="3">
        <f>168/250</f>
        <v>0.67200000000000004</v>
      </c>
      <c r="AK45" s="3">
        <f>216.5/310</f>
        <v>0.69838709677419353</v>
      </c>
      <c r="AM45" s="3">
        <f>172.5/250</f>
        <v>0.69</v>
      </c>
      <c r="AO45" s="3">
        <f>174.5/250</f>
        <v>0.69799999999999995</v>
      </c>
      <c r="AQ45" s="3">
        <f>175/250</f>
        <v>0.7</v>
      </c>
      <c r="AS45" s="3">
        <f>188/250</f>
        <v>0.752</v>
      </c>
      <c r="AU45" s="3">
        <f>177/250</f>
        <v>0.70799999999999996</v>
      </c>
      <c r="AW45" s="3">
        <f>166.5/250</f>
        <v>0.66600000000000004</v>
      </c>
      <c r="AY45" s="3">
        <f>216/310</f>
        <v>0.6967741935483871</v>
      </c>
      <c r="BA45" s="3">
        <f>211.5/310</f>
        <v>0.68225806451612903</v>
      </c>
      <c r="BC45" s="3">
        <f>215.5/310</f>
        <v>0.69516129032258067</v>
      </c>
      <c r="BE45" s="3">
        <f>210/310</f>
        <v>0.67741935483870963</v>
      </c>
      <c r="BG45" s="3">
        <f>223/360</f>
        <v>0.61944444444444446</v>
      </c>
      <c r="BI45" s="3">
        <f>248/360</f>
        <v>0.68888888888888888</v>
      </c>
      <c r="BK45" s="3">
        <f>139/180</f>
        <v>0.77222222222222225</v>
      </c>
      <c r="BM45" s="3">
        <f>135/180</f>
        <v>0.75</v>
      </c>
      <c r="BO45" s="3">
        <f>194/260</f>
        <v>0.74615384615384617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Scoresheet </vt:lpstr>
      <vt:lpstr>Sums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evans</dc:creator>
  <dcterms:created xsi:type="dcterms:W3CDTF">2026-08-28T11:16:36Z</dcterms:created>
</cp:coreProperties>
</file>