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818 ED\"/>
    </mc:Choice>
  </mc:AlternateContent>
  <xr:revisionPtr revIDLastSave="0" documentId="8_{5E2C6F59-B83E-4ABC-B1D1-BBC8CEAB336E}" xr6:coauthVersionLast="47" xr6:coauthVersionMax="47" xr10:uidLastSave="{00000000-0000-0000-0000-000000000000}"/>
  <bookViews>
    <workbookView xWindow="-120" yWindow="-120" windowWidth="20730" windowHeight="11160" tabRatio="791" activeTab="8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7" sheetId="16" r:id="rId6"/>
    <sheet name="Class 8" sheetId="17" r:id="rId7"/>
    <sheet name="Class 11" sheetId="26" r:id="rId8"/>
    <sheet name="Class 12" sheetId="27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7" l="1"/>
  <c r="G2" i="27"/>
  <c r="G2" i="26"/>
  <c r="G3" i="16"/>
  <c r="G2" i="16"/>
  <c r="G3" i="21"/>
  <c r="G4" i="21"/>
  <c r="G2" i="21"/>
  <c r="G5" i="21"/>
  <c r="G5" i="20"/>
  <c r="G7" i="20"/>
  <c r="G6" i="20"/>
  <c r="G15" i="20"/>
  <c r="G13" i="20"/>
  <c r="G8" i="20"/>
  <c r="G10" i="20"/>
  <c r="G9" i="20"/>
  <c r="G12" i="20"/>
  <c r="G4" i="20"/>
  <c r="G3" i="20"/>
  <c r="G11" i="20"/>
  <c r="G14" i="20"/>
  <c r="G2" i="20"/>
  <c r="G6" i="19"/>
  <c r="G7" i="19"/>
  <c r="G9" i="19"/>
  <c r="G18" i="19"/>
  <c r="G4" i="19"/>
  <c r="G3" i="19"/>
  <c r="G8" i="19"/>
  <c r="G12" i="19"/>
  <c r="G10" i="19"/>
  <c r="G13" i="19"/>
  <c r="G17" i="19"/>
  <c r="G14" i="19"/>
  <c r="G19" i="19"/>
  <c r="G11" i="19"/>
  <c r="G5" i="19"/>
  <c r="G15" i="19"/>
  <c r="G16" i="19"/>
  <c r="G2" i="19"/>
  <c r="G8" i="18"/>
  <c r="G3" i="18"/>
  <c r="G5" i="18"/>
  <c r="G6" i="18"/>
  <c r="G9" i="18"/>
  <c r="G7" i="18"/>
  <c r="G2" i="18"/>
  <c r="G4" i="18"/>
  <c r="G9" i="6"/>
  <c r="G2" i="6"/>
  <c r="G3" i="6"/>
  <c r="G5" i="6"/>
  <c r="G7" i="6"/>
  <c r="G4" i="6"/>
  <c r="G6" i="6"/>
  <c r="G8" i="6"/>
</calcChain>
</file>

<file path=xl/sharedStrings.xml><?xml version="1.0" encoding="utf-8"?>
<sst xmlns="http://schemas.openxmlformats.org/spreadsheetml/2006/main" count="293" uniqueCount="106">
  <si>
    <t>No</t>
  </si>
  <si>
    <t>Rider</t>
  </si>
  <si>
    <t>Horse</t>
  </si>
  <si>
    <t>Section</t>
  </si>
  <si>
    <t>Score</t>
  </si>
  <si>
    <t>Coll</t>
  </si>
  <si>
    <t>Percent</t>
  </si>
  <si>
    <t>Place</t>
  </si>
  <si>
    <t>126</t>
  </si>
  <si>
    <t>Lottie Boden</t>
  </si>
  <si>
    <t>Orla</t>
  </si>
  <si>
    <t>Kelly Ward</t>
  </si>
  <si>
    <t>Indie</t>
  </si>
  <si>
    <t>115</t>
  </si>
  <si>
    <t>Bethia Noble</t>
  </si>
  <si>
    <t>Moonlit Cassipeia</t>
  </si>
  <si>
    <t>111</t>
  </si>
  <si>
    <t>Denver Sheelan</t>
  </si>
  <si>
    <t>Rushmoor Ben II</t>
  </si>
  <si>
    <t>108</t>
  </si>
  <si>
    <t>Jacqui Bentley</t>
  </si>
  <si>
    <t>Lockhinge Camelot</t>
  </si>
  <si>
    <t>107</t>
  </si>
  <si>
    <t>Nicki Wagland</t>
  </si>
  <si>
    <t>Sunny Ray</t>
  </si>
  <si>
    <t>106</t>
  </si>
  <si>
    <t>lucy</t>
  </si>
  <si>
    <t>Junior</t>
  </si>
  <si>
    <t>Senior</t>
  </si>
  <si>
    <t>132</t>
  </si>
  <si>
    <t>Fred O’ Reilly</t>
  </si>
  <si>
    <t>Sally</t>
  </si>
  <si>
    <t>105</t>
  </si>
  <si>
    <t>Layla Ward</t>
  </si>
  <si>
    <t>133</t>
  </si>
  <si>
    <t>Jay Brockbank</t>
  </si>
  <si>
    <t>My Isserkelly Tipp</t>
  </si>
  <si>
    <t>128</t>
  </si>
  <si>
    <t>Mollie White</t>
  </si>
  <si>
    <t>Robin</t>
  </si>
  <si>
    <t>125</t>
  </si>
  <si>
    <t>Laura Ficarra</t>
  </si>
  <si>
    <t>Willow</t>
  </si>
  <si>
    <t>135</t>
  </si>
  <si>
    <t>Lila Mahoney</t>
  </si>
  <si>
    <t>Skye Blue</t>
  </si>
  <si>
    <t>130</t>
  </si>
  <si>
    <t>Alice Gibbons</t>
  </si>
  <si>
    <t>Peregrine Falcon</t>
  </si>
  <si>
    <t>127</t>
  </si>
  <si>
    <t>Eve Boden</t>
  </si>
  <si>
    <t>101</t>
  </si>
  <si>
    <t>Hettie Peel</t>
  </si>
  <si>
    <t>Annandale Rio Royal</t>
  </si>
  <si>
    <t>129</t>
  </si>
  <si>
    <t>Gwynneth Norris</t>
  </si>
  <si>
    <t>Shania Miller</t>
  </si>
  <si>
    <t>119</t>
  </si>
  <si>
    <t>Rachel Ovens</t>
  </si>
  <si>
    <t>Ardville Arkansas</t>
  </si>
  <si>
    <t>117</t>
  </si>
  <si>
    <t>Jessica Bowes</t>
  </si>
  <si>
    <t>Joselito</t>
  </si>
  <si>
    <t>114</t>
  </si>
  <si>
    <t>Julia Wood</t>
  </si>
  <si>
    <t>Llettycrudd Mabon</t>
  </si>
  <si>
    <t>110</t>
  </si>
  <si>
    <t>Jacqueline Day</t>
  </si>
  <si>
    <t>Nero Der Kuhne</t>
  </si>
  <si>
    <t>103</t>
  </si>
  <si>
    <t>Samantha Ficarra</t>
  </si>
  <si>
    <t>Grace</t>
  </si>
  <si>
    <t>123</t>
  </si>
  <si>
    <t>Claudia Ingham</t>
  </si>
  <si>
    <t>Jack</t>
  </si>
  <si>
    <t>134</t>
  </si>
  <si>
    <t>Rozzy Prior</t>
  </si>
  <si>
    <t>Mediterraneo</t>
  </si>
  <si>
    <t>120</t>
  </si>
  <si>
    <t>Geraldine Phillips</t>
  </si>
  <si>
    <t>113</t>
  </si>
  <si>
    <t>Julie Lifely</t>
  </si>
  <si>
    <t>Poppy</t>
  </si>
  <si>
    <t>102</t>
  </si>
  <si>
    <t>Olivia Marshall</t>
  </si>
  <si>
    <t>Nesquik Z</t>
  </si>
  <si>
    <t>124</t>
  </si>
  <si>
    <t>121</t>
  </si>
  <si>
    <t>Helen Southwell</t>
  </si>
  <si>
    <t>Oaklands Whisky</t>
  </si>
  <si>
    <t>118</t>
  </si>
  <si>
    <t>Sue Stringer</t>
  </si>
  <si>
    <t>Trinity Pride</t>
  </si>
  <si>
    <t>116</t>
  </si>
  <si>
    <t>Laura Leredde</t>
  </si>
  <si>
    <t>Tango Gal</t>
  </si>
  <si>
    <t>Dream Shaddow</t>
  </si>
  <si>
    <t xml:space="preserve">Kate Smith </t>
  </si>
  <si>
    <t>Georgina Goddard</t>
  </si>
  <si>
    <t xml:space="preserve">Take if from a Lady </t>
  </si>
  <si>
    <t>Scarlett Gale</t>
  </si>
  <si>
    <t>Beth</t>
  </si>
  <si>
    <t>Buster</t>
  </si>
  <si>
    <t>Olivia Gale</t>
  </si>
  <si>
    <t>Nolly Forsyth</t>
  </si>
  <si>
    <t>Don Markus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</si>
</sst>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Fill="1" applyBorder="1"/>
    <xf numFmtId="0" fontId="0" fillId="0" borderId="1" xfId="0" applyBorder="1"/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1" fillId="0" borderId="2" xfId="0" applyFont="1" applyBorder="1"/>
    <xf numFmtId="0" fontId="0" fillId="0" borderId="1" xfId="0" applyBorder="1" applyAlignment="1">
      <alignment horizontal="left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5"/>
  <sheetViews>
    <sheetView view="pageLayout" topLeftCell="A6" zoomScaleNormal="100" workbookViewId="0">
      <selection activeCell="B12" sqref="B12"/>
    </sheetView>
  </sheetViews>
  <sheetFormatPr defaultColWidth="9.140625" defaultRowHeight="15" x14ac:dyDescent="0.25"/>
  <cols>
    <col min="1" max="1" width="5.42578125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  <c r="H1" s="15" t="s">
        <v>7</v>
      </c>
    </row>
    <row r="2" spans="1:8" ht="36" customHeight="1" x14ac:dyDescent="0.25">
      <c r="A2" s="14">
        <v>105</v>
      </c>
      <c r="B2" s="9" t="s">
        <v>33</v>
      </c>
      <c r="C2" s="9" t="s">
        <v>12</v>
      </c>
      <c r="D2" s="9" t="s">
        <v>27</v>
      </c>
      <c r="E2" s="3">
        <v>146.5</v>
      </c>
      <c r="F2" s="3">
        <v>62</v>
      </c>
      <c r="G2" s="4">
        <f t="shared" ref="G2:G9" si="0">+E2/2.3</f>
        <v>63.695652173913047</v>
      </c>
      <c r="H2" s="3">
        <v>1</v>
      </c>
    </row>
    <row r="3" spans="1:8" ht="36" customHeight="1" x14ac:dyDescent="0.25">
      <c r="A3" s="9" t="s">
        <v>8</v>
      </c>
      <c r="B3" s="9" t="s">
        <v>9</v>
      </c>
      <c r="C3" s="9" t="s">
        <v>10</v>
      </c>
      <c r="D3" s="9" t="s">
        <v>27</v>
      </c>
      <c r="E3" s="3">
        <v>142</v>
      </c>
      <c r="F3" s="3">
        <v>60</v>
      </c>
      <c r="G3" s="4">
        <f t="shared" si="0"/>
        <v>61.739130434782616</v>
      </c>
      <c r="H3" s="2">
        <v>2</v>
      </c>
    </row>
    <row r="4" spans="1:8" ht="33.75" customHeight="1" x14ac:dyDescent="0.25">
      <c r="A4" s="21">
        <v>203</v>
      </c>
      <c r="B4" s="8" t="s">
        <v>103</v>
      </c>
      <c r="C4" s="8" t="s">
        <v>102</v>
      </c>
      <c r="D4" s="8" t="s">
        <v>27</v>
      </c>
      <c r="E4" s="3">
        <v>134.5</v>
      </c>
      <c r="F4" s="3">
        <v>59</v>
      </c>
      <c r="G4" s="4">
        <f t="shared" si="0"/>
        <v>58.478260869565219</v>
      </c>
      <c r="H4" s="3">
        <v>3</v>
      </c>
    </row>
    <row r="5" spans="1:8" ht="30" customHeight="1" x14ac:dyDescent="0.25">
      <c r="A5" s="9" t="s">
        <v>19</v>
      </c>
      <c r="B5" s="9" t="s">
        <v>20</v>
      </c>
      <c r="C5" s="9" t="s">
        <v>21</v>
      </c>
      <c r="D5" s="9" t="s">
        <v>28</v>
      </c>
      <c r="E5" s="3">
        <v>152.5</v>
      </c>
      <c r="F5" s="3">
        <v>66</v>
      </c>
      <c r="G5" s="4">
        <f t="shared" si="0"/>
        <v>66.304347826086968</v>
      </c>
      <c r="H5" s="3">
        <v>1</v>
      </c>
    </row>
    <row r="6" spans="1:8" ht="30" customHeight="1" x14ac:dyDescent="0.25">
      <c r="A6" s="9" t="s">
        <v>13</v>
      </c>
      <c r="B6" s="9" t="s">
        <v>14</v>
      </c>
      <c r="C6" s="9" t="s">
        <v>15</v>
      </c>
      <c r="D6" s="9" t="s">
        <v>28</v>
      </c>
      <c r="E6" s="3">
        <v>145.5</v>
      </c>
      <c r="F6" s="3">
        <v>60</v>
      </c>
      <c r="G6" s="4">
        <f t="shared" si="0"/>
        <v>63.260869565217398</v>
      </c>
      <c r="H6" s="3">
        <v>2</v>
      </c>
    </row>
    <row r="7" spans="1:8" ht="30" customHeight="1" x14ac:dyDescent="0.25">
      <c r="A7" s="9" t="s">
        <v>16</v>
      </c>
      <c r="B7" s="9" t="s">
        <v>17</v>
      </c>
      <c r="C7" s="9" t="s">
        <v>18</v>
      </c>
      <c r="D7" s="9" t="s">
        <v>28</v>
      </c>
      <c r="E7" s="3">
        <v>142.5</v>
      </c>
      <c r="F7" s="3">
        <v>63</v>
      </c>
      <c r="G7" s="4">
        <f t="shared" si="0"/>
        <v>61.956521739130437</v>
      </c>
      <c r="H7" s="3">
        <v>3</v>
      </c>
    </row>
    <row r="8" spans="1:8" ht="30" customHeight="1" x14ac:dyDescent="0.25">
      <c r="A8" s="9" t="s">
        <v>22</v>
      </c>
      <c r="B8" s="9" t="s">
        <v>23</v>
      </c>
      <c r="C8" s="9" t="s">
        <v>24</v>
      </c>
      <c r="D8" s="9" t="s">
        <v>28</v>
      </c>
      <c r="E8" s="3">
        <v>140.5</v>
      </c>
      <c r="F8" s="3">
        <v>63</v>
      </c>
      <c r="G8" s="4">
        <f t="shared" si="0"/>
        <v>61.086956521739133</v>
      </c>
      <c r="H8" s="3">
        <v>4</v>
      </c>
    </row>
    <row r="9" spans="1:8" ht="30" customHeight="1" x14ac:dyDescent="0.25">
      <c r="A9" s="9" t="s">
        <v>25</v>
      </c>
      <c r="B9" s="9" t="s">
        <v>11</v>
      </c>
      <c r="C9" s="9" t="s">
        <v>26</v>
      </c>
      <c r="D9" s="9" t="s">
        <v>28</v>
      </c>
      <c r="E9" s="3">
        <v>139</v>
      </c>
      <c r="F9" s="3">
        <v>62</v>
      </c>
      <c r="G9" s="4">
        <f t="shared" si="0"/>
        <v>60.434782608695656</v>
      </c>
      <c r="H9" s="3">
        <v>5</v>
      </c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</sheetData>
  <sortState xmlns:xlrd2="http://schemas.microsoft.com/office/spreadsheetml/2017/richdata2" ref="A2:H9">
    <sortCondition ref="D2:D9"/>
    <sortCondition descending="1" ref="E2:E9"/>
    <sortCondition descending="1" ref="F2:F9"/>
  </sortState>
  <pageMargins left="0.7" right="0.7" top="0.75" bottom="0.75" header="0.3" footer="0.3"/>
  <pageSetup paperSize="9" orientation="landscape" horizontalDpi="200" verticalDpi="200" r:id="rId1"/>
  <headerFooter>
    <oddHeader>&amp;L&amp;"-,Bold"&amp;12Class 1
Arena One&amp;C&amp;"-,Bold"&amp;12Intro  A&amp;R&amp;"-,Bold"&amp;12Judge :  
Glynis Berger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H15"/>
  <sheetViews>
    <sheetView view="pageLayout" topLeftCell="A6" zoomScaleNormal="100" workbookViewId="0">
      <selection activeCell="B11" sqref="B11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7" t="s">
        <v>7</v>
      </c>
    </row>
    <row r="2" spans="1:8" ht="36" customHeight="1" x14ac:dyDescent="0.25">
      <c r="A2" s="9" t="s">
        <v>29</v>
      </c>
      <c r="B2" s="9" t="s">
        <v>30</v>
      </c>
      <c r="C2" s="9" t="s">
        <v>31</v>
      </c>
      <c r="D2" s="9" t="s">
        <v>27</v>
      </c>
      <c r="E2" s="3">
        <v>143.5</v>
      </c>
      <c r="F2" s="3">
        <v>61</v>
      </c>
      <c r="G2" s="4">
        <f t="shared" ref="G2:G9" si="0">+E2/2.3</f>
        <v>62.391304347826093</v>
      </c>
      <c r="H2" s="3">
        <v>1</v>
      </c>
    </row>
    <row r="3" spans="1:8" ht="36" customHeight="1" x14ac:dyDescent="0.25">
      <c r="A3" s="9" t="s">
        <v>32</v>
      </c>
      <c r="B3" s="9" t="s">
        <v>33</v>
      </c>
      <c r="C3" s="9" t="s">
        <v>12</v>
      </c>
      <c r="D3" s="9" t="s">
        <v>27</v>
      </c>
      <c r="E3" s="3">
        <v>143</v>
      </c>
      <c r="F3" s="3">
        <v>60</v>
      </c>
      <c r="G3" s="4">
        <f t="shared" si="0"/>
        <v>62.173913043478265</v>
      </c>
      <c r="H3" s="3">
        <v>2</v>
      </c>
    </row>
    <row r="4" spans="1:8" ht="33.75" customHeight="1" x14ac:dyDescent="0.25">
      <c r="A4" s="9" t="s">
        <v>22</v>
      </c>
      <c r="B4" s="9" t="s">
        <v>23</v>
      </c>
      <c r="C4" s="9" t="s">
        <v>24</v>
      </c>
      <c r="D4" s="9" t="s">
        <v>28</v>
      </c>
      <c r="E4" s="3">
        <v>151</v>
      </c>
      <c r="F4" s="3">
        <v>64</v>
      </c>
      <c r="G4" s="4">
        <f t="shared" si="0"/>
        <v>65.652173913043484</v>
      </c>
      <c r="H4" s="3">
        <v>1</v>
      </c>
    </row>
    <row r="5" spans="1:8" ht="30" customHeight="1" x14ac:dyDescent="0.25">
      <c r="A5" s="9">
        <v>204</v>
      </c>
      <c r="B5" s="9" t="s">
        <v>104</v>
      </c>
      <c r="C5" s="9" t="s">
        <v>105</v>
      </c>
      <c r="D5" s="9" t="s">
        <v>28</v>
      </c>
      <c r="E5" s="3">
        <v>150</v>
      </c>
      <c r="F5" s="3">
        <v>62</v>
      </c>
      <c r="G5" s="4">
        <f t="shared" si="0"/>
        <v>65.217391304347828</v>
      </c>
      <c r="H5" s="3">
        <v>2</v>
      </c>
    </row>
    <row r="6" spans="1:8" ht="30" customHeight="1" x14ac:dyDescent="0.25">
      <c r="A6" s="9" t="s">
        <v>34</v>
      </c>
      <c r="B6" s="9" t="s">
        <v>35</v>
      </c>
      <c r="C6" s="9" t="s">
        <v>36</v>
      </c>
      <c r="D6" s="9" t="s">
        <v>28</v>
      </c>
      <c r="E6" s="3">
        <v>147.5</v>
      </c>
      <c r="F6" s="3">
        <v>63</v>
      </c>
      <c r="G6" s="4">
        <f t="shared" si="0"/>
        <v>64.130434782608702</v>
      </c>
      <c r="H6" s="3">
        <v>3</v>
      </c>
    </row>
    <row r="7" spans="1:8" ht="30" customHeight="1" x14ac:dyDescent="0.25">
      <c r="A7" s="9" t="s">
        <v>37</v>
      </c>
      <c r="B7" s="9" t="s">
        <v>38</v>
      </c>
      <c r="C7" s="9" t="s">
        <v>39</v>
      </c>
      <c r="D7" s="9" t="s">
        <v>28</v>
      </c>
      <c r="E7" s="3">
        <v>146.5</v>
      </c>
      <c r="F7" s="3">
        <v>60</v>
      </c>
      <c r="G7" s="4">
        <f t="shared" si="0"/>
        <v>63.695652173913047</v>
      </c>
      <c r="H7" s="3">
        <v>4</v>
      </c>
    </row>
    <row r="8" spans="1:8" ht="30" customHeight="1" x14ac:dyDescent="0.25">
      <c r="A8" s="9" t="s">
        <v>25</v>
      </c>
      <c r="B8" s="9" t="s">
        <v>11</v>
      </c>
      <c r="C8" s="9" t="s">
        <v>26</v>
      </c>
      <c r="D8" s="9" t="s">
        <v>28</v>
      </c>
      <c r="E8" s="3">
        <v>143</v>
      </c>
      <c r="F8" s="3">
        <v>61</v>
      </c>
      <c r="G8" s="4">
        <f t="shared" si="0"/>
        <v>62.173913043478265</v>
      </c>
      <c r="H8" s="3">
        <v>5</v>
      </c>
    </row>
    <row r="9" spans="1:8" ht="30" customHeight="1" x14ac:dyDescent="0.25">
      <c r="A9" s="9" t="s">
        <v>40</v>
      </c>
      <c r="B9" s="9" t="s">
        <v>41</v>
      </c>
      <c r="C9" s="9" t="s">
        <v>42</v>
      </c>
      <c r="D9" s="9" t="s">
        <v>28</v>
      </c>
      <c r="E9" s="3">
        <v>127.5</v>
      </c>
      <c r="F9" s="3">
        <v>58</v>
      </c>
      <c r="G9" s="4">
        <f t="shared" si="0"/>
        <v>55.434782608695656</v>
      </c>
      <c r="H9" s="3">
        <v>6</v>
      </c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</sheetData>
  <sortState xmlns:xlrd2="http://schemas.microsoft.com/office/spreadsheetml/2017/richdata2" ref="A2:H9">
    <sortCondition ref="D2:D9"/>
    <sortCondition descending="1" ref="E2:E9"/>
    <sortCondition descending="1" ref="F2:F9"/>
  </sortState>
  <pageMargins left="0.7" right="0.7" top="0.75" bottom="0.75" header="0.3" footer="0.3"/>
  <pageSetup paperSize="9" orientation="landscape" horizontalDpi="200" verticalDpi="200" r:id="rId1"/>
  <headerFooter>
    <oddHeader>&amp;L&amp;"-,Bold"&amp;12Class 2
Arena Two&amp;C&amp;"-,Bold"&amp;12Intro B&amp;R&amp;"-,Bold"&amp;12Judge :  
Kate Rowland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19"/>
  <sheetViews>
    <sheetView view="pageLayout" topLeftCell="A17" zoomScaleNormal="100" workbookViewId="0">
      <selection activeCell="B21" sqref="B21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5" t="s">
        <v>0</v>
      </c>
      <c r="B1" s="15" t="s">
        <v>1</v>
      </c>
      <c r="C1" s="15" t="s">
        <v>2</v>
      </c>
      <c r="D1" s="16" t="s">
        <v>3</v>
      </c>
      <c r="E1" s="15" t="s">
        <v>4</v>
      </c>
      <c r="F1" s="15" t="s">
        <v>5</v>
      </c>
      <c r="G1" s="16" t="s">
        <v>6</v>
      </c>
      <c r="H1" s="15" t="s">
        <v>7</v>
      </c>
    </row>
    <row r="2" spans="1:8" ht="36" customHeight="1" x14ac:dyDescent="0.25">
      <c r="A2" s="9" t="s">
        <v>43</v>
      </c>
      <c r="B2" s="9" t="s">
        <v>44</v>
      </c>
      <c r="C2" s="9" t="s">
        <v>45</v>
      </c>
      <c r="D2" s="9" t="s">
        <v>27</v>
      </c>
      <c r="E2" s="3">
        <v>134.5</v>
      </c>
      <c r="F2" s="3">
        <v>72</v>
      </c>
      <c r="G2" s="4">
        <f>+E2/1.9</f>
        <v>70.789473684210535</v>
      </c>
      <c r="H2" s="3">
        <v>1</v>
      </c>
    </row>
    <row r="3" spans="1:8" ht="36" customHeight="1" x14ac:dyDescent="0.25">
      <c r="A3" s="9">
        <v>202</v>
      </c>
      <c r="B3" s="9" t="s">
        <v>100</v>
      </c>
      <c r="C3" s="9" t="s">
        <v>101</v>
      </c>
      <c r="D3" s="9" t="s">
        <v>27</v>
      </c>
      <c r="E3" s="3">
        <v>126</v>
      </c>
      <c r="F3" s="3">
        <v>65</v>
      </c>
      <c r="G3" s="4">
        <f>+E3/1.9</f>
        <v>66.31578947368422</v>
      </c>
      <c r="H3" s="3">
        <v>2</v>
      </c>
    </row>
    <row r="4" spans="1:8" ht="33.75" customHeight="1" x14ac:dyDescent="0.25">
      <c r="A4" s="9" t="s">
        <v>49</v>
      </c>
      <c r="B4" s="9" t="s">
        <v>50</v>
      </c>
      <c r="C4" s="9" t="s">
        <v>10</v>
      </c>
      <c r="D4" s="9" t="s">
        <v>27</v>
      </c>
      <c r="E4" s="3">
        <v>121</v>
      </c>
      <c r="F4" s="3">
        <v>62</v>
      </c>
      <c r="G4" s="4">
        <f>+E4/1.9</f>
        <v>63.684210526315795</v>
      </c>
      <c r="H4" s="3">
        <v>3</v>
      </c>
    </row>
    <row r="5" spans="1:8" ht="30" customHeight="1" x14ac:dyDescent="0.25">
      <c r="A5" s="9" t="s">
        <v>46</v>
      </c>
      <c r="B5" s="9" t="s">
        <v>47</v>
      </c>
      <c r="C5" s="9" t="s">
        <v>48</v>
      </c>
      <c r="D5" s="9" t="s">
        <v>27</v>
      </c>
      <c r="E5" s="3">
        <v>118.5</v>
      </c>
      <c r="F5" s="3">
        <v>61</v>
      </c>
      <c r="G5" s="4">
        <f>+E5/1.9</f>
        <v>62.368421052631582</v>
      </c>
      <c r="H5" s="3">
        <v>4</v>
      </c>
    </row>
    <row r="6" spans="1:8" ht="30" customHeight="1" x14ac:dyDescent="0.25">
      <c r="A6" s="9" t="s">
        <v>51</v>
      </c>
      <c r="B6" s="9" t="s">
        <v>52</v>
      </c>
      <c r="C6" s="9" t="s">
        <v>53</v>
      </c>
      <c r="D6" s="9" t="s">
        <v>27</v>
      </c>
      <c r="E6" s="3">
        <v>117.5</v>
      </c>
      <c r="F6" s="3">
        <v>60</v>
      </c>
      <c r="G6" s="4">
        <f>+E6/1.9</f>
        <v>61.842105263157897</v>
      </c>
      <c r="H6" s="3">
        <v>5</v>
      </c>
    </row>
    <row r="7" spans="1:8" ht="30" customHeight="1" x14ac:dyDescent="0.25">
      <c r="A7" s="9" t="s">
        <v>57</v>
      </c>
      <c r="B7" s="9" t="s">
        <v>58</v>
      </c>
      <c r="C7" s="9" t="s">
        <v>59</v>
      </c>
      <c r="D7" s="9" t="s">
        <v>28</v>
      </c>
      <c r="E7" s="3">
        <v>143.5</v>
      </c>
      <c r="F7" s="3">
        <v>77</v>
      </c>
      <c r="G7" s="4">
        <f>+E7/1.9</f>
        <v>75.526315789473685</v>
      </c>
      <c r="H7" s="3">
        <v>1</v>
      </c>
    </row>
    <row r="8" spans="1:8" ht="30" customHeight="1" x14ac:dyDescent="0.25">
      <c r="A8" s="9" t="s">
        <v>63</v>
      </c>
      <c r="B8" s="9" t="s">
        <v>64</v>
      </c>
      <c r="C8" s="9" t="s">
        <v>65</v>
      </c>
      <c r="D8" s="9" t="s">
        <v>28</v>
      </c>
      <c r="E8" s="3">
        <v>136</v>
      </c>
      <c r="F8" s="3">
        <v>71</v>
      </c>
      <c r="G8" s="4">
        <f>+E8/1.9</f>
        <v>71.578947368421055</v>
      </c>
      <c r="H8" s="3">
        <v>2</v>
      </c>
    </row>
    <row r="9" spans="1:8" ht="30" customHeight="1" x14ac:dyDescent="0.25">
      <c r="A9" s="9" t="s">
        <v>66</v>
      </c>
      <c r="B9" s="9" t="s">
        <v>67</v>
      </c>
      <c r="C9" s="9" t="s">
        <v>68</v>
      </c>
      <c r="D9" s="9" t="s">
        <v>28</v>
      </c>
      <c r="E9" s="3">
        <v>126.5</v>
      </c>
      <c r="F9" s="3">
        <v>67</v>
      </c>
      <c r="G9" s="4">
        <f>+E9/1.9</f>
        <v>66.578947368421055</v>
      </c>
      <c r="H9" s="3">
        <v>3</v>
      </c>
    </row>
    <row r="10" spans="1:8" ht="30" customHeight="1" x14ac:dyDescent="0.25">
      <c r="A10" s="9" t="s">
        <v>34</v>
      </c>
      <c r="B10" s="9" t="s">
        <v>35</v>
      </c>
      <c r="C10" s="9" t="s">
        <v>36</v>
      </c>
      <c r="D10" s="9" t="s">
        <v>28</v>
      </c>
      <c r="E10" s="3">
        <v>125</v>
      </c>
      <c r="F10" s="3">
        <v>66</v>
      </c>
      <c r="G10" s="4">
        <f>+E10/1.9</f>
        <v>65.789473684210535</v>
      </c>
      <c r="H10" s="3">
        <v>4</v>
      </c>
    </row>
    <row r="11" spans="1:8" ht="30" customHeight="1" x14ac:dyDescent="0.25">
      <c r="A11" s="9" t="s">
        <v>37</v>
      </c>
      <c r="B11" s="9" t="s">
        <v>38</v>
      </c>
      <c r="C11" s="9" t="s">
        <v>39</v>
      </c>
      <c r="D11" s="9" t="s">
        <v>28</v>
      </c>
      <c r="E11" s="3">
        <v>125</v>
      </c>
      <c r="F11" s="3">
        <v>66</v>
      </c>
      <c r="G11" s="4">
        <f>+E11/1.9</f>
        <v>65.789473684210535</v>
      </c>
      <c r="H11" s="3">
        <v>4</v>
      </c>
    </row>
    <row r="12" spans="1:8" ht="30" customHeight="1" x14ac:dyDescent="0.25">
      <c r="A12" s="9" t="s">
        <v>54</v>
      </c>
      <c r="B12" s="9" t="s">
        <v>55</v>
      </c>
      <c r="C12" s="9" t="s">
        <v>56</v>
      </c>
      <c r="D12" s="9" t="s">
        <v>28</v>
      </c>
      <c r="E12" s="3">
        <v>124.5</v>
      </c>
      <c r="F12" s="3">
        <v>65</v>
      </c>
      <c r="G12" s="4">
        <f>+E12/1.9</f>
        <v>65.526315789473685</v>
      </c>
      <c r="H12" s="3">
        <v>5</v>
      </c>
    </row>
    <row r="13" spans="1:8" ht="30" customHeight="1" x14ac:dyDescent="0.25">
      <c r="A13" s="9" t="s">
        <v>19</v>
      </c>
      <c r="B13" s="9" t="s">
        <v>20</v>
      </c>
      <c r="C13" s="9" t="s">
        <v>21</v>
      </c>
      <c r="D13" s="9" t="s">
        <v>28</v>
      </c>
      <c r="E13" s="3">
        <v>122.5</v>
      </c>
      <c r="F13" s="3">
        <v>65</v>
      </c>
      <c r="G13" s="4">
        <f>+E13/1.9</f>
        <v>64.473684210526315</v>
      </c>
      <c r="H13" s="3">
        <v>6</v>
      </c>
    </row>
    <row r="14" spans="1:8" ht="30" customHeight="1" x14ac:dyDescent="0.25">
      <c r="A14" s="9" t="s">
        <v>16</v>
      </c>
      <c r="B14" s="9" t="s">
        <v>17</v>
      </c>
      <c r="C14" s="9" t="s">
        <v>18</v>
      </c>
      <c r="D14" s="9" t="s">
        <v>28</v>
      </c>
      <c r="E14" s="3">
        <v>121</v>
      </c>
      <c r="F14" s="3">
        <v>64</v>
      </c>
      <c r="G14" s="4">
        <f>+E14/1.9</f>
        <v>63.684210526315795</v>
      </c>
      <c r="H14" s="3"/>
    </row>
    <row r="15" spans="1:8" ht="30" customHeight="1" x14ac:dyDescent="0.25">
      <c r="A15" s="9" t="s">
        <v>60</v>
      </c>
      <c r="B15" s="9" t="s">
        <v>61</v>
      </c>
      <c r="C15" s="9" t="s">
        <v>62</v>
      </c>
      <c r="D15" s="9" t="s">
        <v>28</v>
      </c>
      <c r="E15" s="3">
        <v>120.5</v>
      </c>
      <c r="F15" s="3">
        <v>64</v>
      </c>
      <c r="G15" s="4">
        <f>+E15/1.9</f>
        <v>63.421052631578952</v>
      </c>
      <c r="H15" s="3"/>
    </row>
    <row r="16" spans="1:8" ht="30" customHeight="1" x14ac:dyDescent="0.25">
      <c r="A16" s="9" t="s">
        <v>13</v>
      </c>
      <c r="B16" s="9" t="s">
        <v>14</v>
      </c>
      <c r="C16" s="9" t="s">
        <v>15</v>
      </c>
      <c r="D16" s="9" t="s">
        <v>28</v>
      </c>
      <c r="E16" s="3">
        <v>116.5</v>
      </c>
      <c r="F16" s="3">
        <v>60</v>
      </c>
      <c r="G16" s="4">
        <f>+E16/1.9</f>
        <v>61.315789473684212</v>
      </c>
      <c r="H16" s="3"/>
    </row>
    <row r="17" spans="1:8" ht="30" customHeight="1" x14ac:dyDescent="0.25">
      <c r="A17" s="9" t="s">
        <v>40</v>
      </c>
      <c r="B17" s="9" t="s">
        <v>41</v>
      </c>
      <c r="C17" s="9" t="s">
        <v>42</v>
      </c>
      <c r="D17" s="9" t="s">
        <v>28</v>
      </c>
      <c r="E17" s="3">
        <v>113.5</v>
      </c>
      <c r="F17" s="3">
        <v>59</v>
      </c>
      <c r="G17" s="4">
        <f>+E17/1.9</f>
        <v>59.736842105263158</v>
      </c>
      <c r="H17" s="3"/>
    </row>
    <row r="18" spans="1:8" ht="30" customHeight="1" x14ac:dyDescent="0.25">
      <c r="A18" s="9" t="s">
        <v>69</v>
      </c>
      <c r="B18" s="9" t="s">
        <v>70</v>
      </c>
      <c r="C18" s="9" t="s">
        <v>71</v>
      </c>
      <c r="D18" s="9" t="s">
        <v>28</v>
      </c>
      <c r="E18" s="3">
        <v>109</v>
      </c>
      <c r="F18" s="3">
        <v>57</v>
      </c>
      <c r="G18" s="4">
        <f>+E18/1.9</f>
        <v>57.368421052631582</v>
      </c>
      <c r="H18" s="3"/>
    </row>
    <row r="19" spans="1:8" ht="30" customHeight="1" x14ac:dyDescent="0.25">
      <c r="A19" s="13">
        <v>201</v>
      </c>
      <c r="B19" s="23" t="s">
        <v>98</v>
      </c>
      <c r="C19" s="13" t="s">
        <v>99</v>
      </c>
      <c r="D19" s="13" t="s">
        <v>28</v>
      </c>
      <c r="E19" s="13">
        <v>93.5</v>
      </c>
      <c r="F19" s="3">
        <v>49</v>
      </c>
      <c r="G19" s="4">
        <f>+E19/1.9</f>
        <v>49.210526315789473</v>
      </c>
      <c r="H19" s="3"/>
    </row>
  </sheetData>
  <sortState xmlns:xlrd2="http://schemas.microsoft.com/office/spreadsheetml/2017/richdata2" ref="A2:H19">
    <sortCondition ref="D2:D19"/>
    <sortCondition descending="1" ref="E2:E19"/>
    <sortCondition descending="1" ref="F2:F19"/>
  </sortState>
  <pageMargins left="0.7" right="0.7" top="0.75" bottom="0.75" header="0.3" footer="0.3"/>
  <pageSetup paperSize="9" orientation="landscape" horizontalDpi="200" verticalDpi="200" r:id="rId1"/>
  <headerFooter>
    <oddHeader>&amp;L&amp;"-,Bold"&amp;12Class 3
Arena One&amp;C&amp;"-,Bold"&amp;12Prelim 1&amp;R&amp;"-,Bold"&amp;12Judge :  
Glynis Berger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H23"/>
  <sheetViews>
    <sheetView view="pageLayout" zoomScaleNormal="100" workbookViewId="0">
      <selection activeCell="B3" sqref="B3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</row>
    <row r="2" spans="1:8" ht="36" customHeight="1" x14ac:dyDescent="0.25">
      <c r="A2" s="9" t="s">
        <v>43</v>
      </c>
      <c r="B2" s="9" t="s">
        <v>44</v>
      </c>
      <c r="C2" s="9" t="s">
        <v>45</v>
      </c>
      <c r="D2" s="9" t="s">
        <v>27</v>
      </c>
      <c r="E2" s="3">
        <v>188.5</v>
      </c>
      <c r="F2" s="3">
        <v>72</v>
      </c>
      <c r="G2" s="4">
        <f>+E2/2.6</f>
        <v>72.5</v>
      </c>
      <c r="H2" s="3">
        <v>1</v>
      </c>
    </row>
    <row r="3" spans="1:8" ht="36" customHeight="1" x14ac:dyDescent="0.25">
      <c r="A3" s="9" t="s">
        <v>72</v>
      </c>
      <c r="B3" s="9" t="s">
        <v>73</v>
      </c>
      <c r="C3" s="9" t="s">
        <v>74</v>
      </c>
      <c r="D3" s="9" t="s">
        <v>27</v>
      </c>
      <c r="E3" s="3">
        <v>178.5</v>
      </c>
      <c r="F3" s="3">
        <v>67</v>
      </c>
      <c r="G3" s="4">
        <f>+E3/2.6</f>
        <v>68.653846153846146</v>
      </c>
      <c r="H3" s="3">
        <v>2</v>
      </c>
    </row>
    <row r="4" spans="1:8" ht="33.75" customHeight="1" x14ac:dyDescent="0.25">
      <c r="A4" s="9" t="s">
        <v>46</v>
      </c>
      <c r="B4" s="9" t="s">
        <v>47</v>
      </c>
      <c r="C4" s="9" t="s">
        <v>48</v>
      </c>
      <c r="D4" s="9" t="s">
        <v>27</v>
      </c>
      <c r="E4" s="3">
        <v>169</v>
      </c>
      <c r="F4" s="3">
        <v>63</v>
      </c>
      <c r="G4" s="4">
        <f>+E4/2.6</f>
        <v>65</v>
      </c>
      <c r="H4" s="3">
        <v>3</v>
      </c>
    </row>
    <row r="5" spans="1:8" ht="30" customHeight="1" x14ac:dyDescent="0.25">
      <c r="A5" s="9" t="s">
        <v>51</v>
      </c>
      <c r="B5" s="9" t="s">
        <v>52</v>
      </c>
      <c r="C5" s="9" t="s">
        <v>53</v>
      </c>
      <c r="D5" s="9" t="s">
        <v>27</v>
      </c>
      <c r="E5" s="3">
        <v>156.5</v>
      </c>
      <c r="F5" s="3">
        <v>58</v>
      </c>
      <c r="G5" s="4">
        <f>+E5/2.6</f>
        <v>60.192307692307693</v>
      </c>
      <c r="H5" s="3">
        <v>4</v>
      </c>
    </row>
    <row r="6" spans="1:8" ht="30" customHeight="1" x14ac:dyDescent="0.25">
      <c r="A6" s="9" t="s">
        <v>66</v>
      </c>
      <c r="B6" s="9" t="s">
        <v>67</v>
      </c>
      <c r="C6" s="9" t="s">
        <v>68</v>
      </c>
      <c r="D6" s="9" t="s">
        <v>28</v>
      </c>
      <c r="E6" s="3">
        <v>191.5</v>
      </c>
      <c r="F6" s="3">
        <v>76</v>
      </c>
      <c r="G6" s="4">
        <f>+E6/2.6</f>
        <v>73.653846153846146</v>
      </c>
      <c r="H6" s="2">
        <v>1</v>
      </c>
    </row>
    <row r="7" spans="1:8" ht="30" customHeight="1" x14ac:dyDescent="0.25">
      <c r="A7" s="9" t="s">
        <v>75</v>
      </c>
      <c r="B7" s="9" t="s">
        <v>76</v>
      </c>
      <c r="C7" s="9" t="s">
        <v>77</v>
      </c>
      <c r="D7" s="9" t="s">
        <v>28</v>
      </c>
      <c r="E7" s="3">
        <v>176</v>
      </c>
      <c r="F7" s="3">
        <v>66</v>
      </c>
      <c r="G7" s="4">
        <f>+E7/2.6</f>
        <v>67.692307692307693</v>
      </c>
      <c r="H7" s="3">
        <v>2</v>
      </c>
    </row>
    <row r="8" spans="1:8" ht="30" customHeight="1" x14ac:dyDescent="0.25">
      <c r="A8" s="9" t="s">
        <v>63</v>
      </c>
      <c r="B8" s="9" t="s">
        <v>64</v>
      </c>
      <c r="C8" s="9" t="s">
        <v>65</v>
      </c>
      <c r="D8" s="9" t="s">
        <v>28</v>
      </c>
      <c r="E8" s="3">
        <v>175</v>
      </c>
      <c r="F8" s="3">
        <v>65</v>
      </c>
      <c r="G8" s="4">
        <f>+E8/2.6</f>
        <v>67.307692307692307</v>
      </c>
      <c r="H8" s="3">
        <v>3</v>
      </c>
    </row>
    <row r="9" spans="1:8" ht="30" customHeight="1" x14ac:dyDescent="0.25">
      <c r="A9" s="9" t="s">
        <v>54</v>
      </c>
      <c r="B9" s="9" t="s">
        <v>55</v>
      </c>
      <c r="C9" s="9" t="s">
        <v>56</v>
      </c>
      <c r="D9" s="9" t="s">
        <v>28</v>
      </c>
      <c r="E9" s="3">
        <v>175</v>
      </c>
      <c r="F9" s="3">
        <v>64</v>
      </c>
      <c r="G9" s="4">
        <f>+E9/2.6</f>
        <v>67.307692307692307</v>
      </c>
      <c r="H9" s="3">
        <v>4</v>
      </c>
    </row>
    <row r="10" spans="1:8" ht="30" customHeight="1" x14ac:dyDescent="0.25">
      <c r="A10" s="9" t="s">
        <v>78</v>
      </c>
      <c r="B10" s="9" t="s">
        <v>79</v>
      </c>
      <c r="C10" s="9" t="s">
        <v>59</v>
      </c>
      <c r="D10" s="9" t="s">
        <v>28</v>
      </c>
      <c r="E10" s="3">
        <v>173.5</v>
      </c>
      <c r="F10" s="3">
        <v>64</v>
      </c>
      <c r="G10" s="4">
        <f>+E10/2.6</f>
        <v>66.730769230769226</v>
      </c>
      <c r="H10" s="3">
        <v>5</v>
      </c>
    </row>
    <row r="11" spans="1:8" ht="30" customHeight="1" x14ac:dyDescent="0.25">
      <c r="A11" s="9" t="s">
        <v>83</v>
      </c>
      <c r="B11" s="9" t="s">
        <v>84</v>
      </c>
      <c r="C11" s="9" t="s">
        <v>85</v>
      </c>
      <c r="D11" s="9" t="s">
        <v>28</v>
      </c>
      <c r="E11" s="3">
        <v>171.5</v>
      </c>
      <c r="F11" s="3">
        <v>65</v>
      </c>
      <c r="G11" s="4">
        <f>+E11/2.6</f>
        <v>65.961538461538453</v>
      </c>
      <c r="H11" s="3">
        <v>6</v>
      </c>
    </row>
    <row r="12" spans="1:8" ht="30" customHeight="1" x14ac:dyDescent="0.25">
      <c r="A12" s="9">
        <v>204</v>
      </c>
      <c r="B12" s="9" t="s">
        <v>104</v>
      </c>
      <c r="C12" s="9" t="s">
        <v>105</v>
      </c>
      <c r="D12" s="9" t="s">
        <v>28</v>
      </c>
      <c r="E12" s="3">
        <v>167.5</v>
      </c>
      <c r="F12" s="3">
        <v>65</v>
      </c>
      <c r="G12" s="4">
        <f>+E12/2.6</f>
        <v>64.42307692307692</v>
      </c>
      <c r="H12" s="3"/>
    </row>
    <row r="13" spans="1:8" ht="30" customHeight="1" x14ac:dyDescent="0.25">
      <c r="A13" s="9" t="s">
        <v>80</v>
      </c>
      <c r="B13" s="9" t="s">
        <v>81</v>
      </c>
      <c r="C13" s="9" t="s">
        <v>82</v>
      </c>
      <c r="D13" s="9" t="s">
        <v>28</v>
      </c>
      <c r="E13" s="3">
        <v>162.5</v>
      </c>
      <c r="F13" s="3">
        <v>62</v>
      </c>
      <c r="G13" s="4">
        <f>+E13/2.6</f>
        <v>62.5</v>
      </c>
      <c r="H13" s="3"/>
    </row>
    <row r="14" spans="1:8" ht="30" customHeight="1" x14ac:dyDescent="0.25">
      <c r="A14" s="9" t="s">
        <v>60</v>
      </c>
      <c r="B14" s="9" t="s">
        <v>61</v>
      </c>
      <c r="C14" s="9" t="s">
        <v>62</v>
      </c>
      <c r="D14" s="9" t="s">
        <v>28</v>
      </c>
      <c r="E14" s="3">
        <v>161.5</v>
      </c>
      <c r="F14" s="3">
        <v>61</v>
      </c>
      <c r="G14" s="4">
        <f>+E14/2.6</f>
        <v>62.115384615384613</v>
      </c>
      <c r="H14" s="3"/>
    </row>
    <row r="15" spans="1:8" ht="30" customHeight="1" x14ac:dyDescent="0.25">
      <c r="A15" s="9" t="s">
        <v>69</v>
      </c>
      <c r="B15" s="9" t="s">
        <v>70</v>
      </c>
      <c r="C15" s="9" t="s">
        <v>71</v>
      </c>
      <c r="D15" s="9" t="s">
        <v>28</v>
      </c>
      <c r="E15" s="3">
        <v>155.5</v>
      </c>
      <c r="F15" s="3">
        <v>58</v>
      </c>
      <c r="G15" s="4">
        <f>+E15/2.6</f>
        <v>59.807692307692307</v>
      </c>
      <c r="H15" s="3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</sheetData>
  <sortState xmlns:xlrd2="http://schemas.microsoft.com/office/spreadsheetml/2017/richdata2" ref="A2:H15">
    <sortCondition ref="D2:D15"/>
    <sortCondition descending="1" ref="E2:E15"/>
    <sortCondition descending="1" ref="F2:F15"/>
  </sortState>
  <pageMargins left="0.7" right="0.7" top="0.75" bottom="0.75" header="0.3" footer="0.3"/>
  <pageSetup paperSize="9" orientation="landscape" horizontalDpi="200" verticalDpi="200" r:id="rId1"/>
  <headerFooter>
    <oddHeader>&amp;L&amp;"-,Bold"&amp;12Class 4
Arena Two&amp;C&amp;"-,Bold"&amp;12Prelim 14&amp;R&amp;"-,Bold"&amp;12Judge :  
Kate Rowland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H15"/>
  <sheetViews>
    <sheetView view="pageLayout" topLeftCell="A2" zoomScaleNormal="100" workbookViewId="0">
      <selection activeCell="B7" sqref="B7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</row>
    <row r="2" spans="1:8" ht="36" customHeight="1" x14ac:dyDescent="0.25">
      <c r="A2" s="9" t="s">
        <v>86</v>
      </c>
      <c r="B2" s="9" t="s">
        <v>38</v>
      </c>
      <c r="C2" s="9" t="s">
        <v>74</v>
      </c>
      <c r="D2" s="9" t="s">
        <v>28</v>
      </c>
      <c r="E2" s="3">
        <v>206</v>
      </c>
      <c r="F2" s="3">
        <v>58</v>
      </c>
      <c r="G2" s="4">
        <f>+E2/2.8</f>
        <v>73.571428571428569</v>
      </c>
      <c r="H2" s="2">
        <v>1</v>
      </c>
    </row>
    <row r="3" spans="1:8" ht="36" customHeight="1" x14ac:dyDescent="0.25">
      <c r="A3" s="9" t="s">
        <v>75</v>
      </c>
      <c r="B3" s="9" t="s">
        <v>76</v>
      </c>
      <c r="C3" s="9" t="s">
        <v>77</v>
      </c>
      <c r="D3" s="9" t="s">
        <v>28</v>
      </c>
      <c r="E3" s="3">
        <v>193.5</v>
      </c>
      <c r="F3" s="3">
        <v>55</v>
      </c>
      <c r="G3" s="4">
        <f>+E3/2.8</f>
        <v>69.107142857142861</v>
      </c>
      <c r="H3" s="3">
        <v>2</v>
      </c>
    </row>
    <row r="4" spans="1:8" ht="33.75" customHeight="1" x14ac:dyDescent="0.25">
      <c r="A4" s="9" t="s">
        <v>83</v>
      </c>
      <c r="B4" s="9" t="s">
        <v>84</v>
      </c>
      <c r="C4" s="9" t="s">
        <v>85</v>
      </c>
      <c r="D4" s="9" t="s">
        <v>28</v>
      </c>
      <c r="E4" s="3">
        <v>192</v>
      </c>
      <c r="F4" s="3">
        <v>53</v>
      </c>
      <c r="G4" s="4">
        <f>+E4/2.8</f>
        <v>68.571428571428569</v>
      </c>
      <c r="H4" s="3">
        <v>3</v>
      </c>
    </row>
    <row r="5" spans="1:8" ht="30" customHeight="1" x14ac:dyDescent="0.25">
      <c r="A5" s="9" t="s">
        <v>87</v>
      </c>
      <c r="B5" s="9" t="s">
        <v>88</v>
      </c>
      <c r="C5" s="9" t="s">
        <v>89</v>
      </c>
      <c r="D5" s="9" t="s">
        <v>28</v>
      </c>
      <c r="E5" s="3">
        <v>178.5</v>
      </c>
      <c r="F5" s="3">
        <v>51</v>
      </c>
      <c r="G5" s="4">
        <f>+E5/2.8</f>
        <v>63.750000000000007</v>
      </c>
      <c r="H5" s="3">
        <v>4</v>
      </c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</sheetData>
  <sortState xmlns:xlrd2="http://schemas.microsoft.com/office/spreadsheetml/2017/richdata2" ref="A2:H5">
    <sortCondition descending="1" ref="E2:E5"/>
    <sortCondition descending="1" ref="F2:F5"/>
  </sortState>
  <pageMargins left="0.7" right="0.7" top="0.75" bottom="0.75" header="0.3" footer="0.3"/>
  <pageSetup paperSize="9" orientation="landscape" horizontalDpi="200" verticalDpi="200" r:id="rId1"/>
  <headerFooter>
    <oddHeader>&amp;L&amp;"-,Bold"&amp;12Class 5
Arena Two&amp;C&amp;"-,Bold"&amp;12Novice 27&amp;R&amp;"-,Bold"&amp;12Judge :  
Kate Rowland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H11"/>
  <sheetViews>
    <sheetView view="pageLayout" zoomScaleNormal="100" workbookViewId="0">
      <selection activeCell="B5" sqref="B5"/>
    </sheetView>
  </sheetViews>
  <sheetFormatPr defaultColWidth="9.140625" defaultRowHeight="15" x14ac:dyDescent="0.25"/>
  <cols>
    <col min="1" max="1" width="6.42578125" style="20" customWidth="1"/>
    <col min="2" max="3" width="30" customWidth="1"/>
    <col min="4" max="4" width="10.42578125" bestFit="1" customWidth="1"/>
    <col min="5" max="5" width="7.5703125" customWidth="1"/>
    <col min="7" max="7" width="9.140625" style="7"/>
    <col min="8" max="8" width="9.140625" style="10"/>
  </cols>
  <sheetData>
    <row r="1" spans="1:8" ht="36" customHeight="1" x14ac:dyDescent="0.25">
      <c r="A1" s="19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8" ht="33" customHeight="1" x14ac:dyDescent="0.25">
      <c r="A2" s="14">
        <v>200</v>
      </c>
      <c r="B2" s="3" t="s">
        <v>97</v>
      </c>
      <c r="C2" s="3" t="s">
        <v>96</v>
      </c>
      <c r="D2" s="3" t="s">
        <v>28</v>
      </c>
      <c r="E2" s="3">
        <v>216</v>
      </c>
      <c r="F2" s="3">
        <v>54</v>
      </c>
      <c r="G2" s="5">
        <f>+E2/3.2</f>
        <v>67.5</v>
      </c>
      <c r="H2" s="11">
        <v>1</v>
      </c>
    </row>
    <row r="3" spans="1:8" ht="30" customHeight="1" x14ac:dyDescent="0.25">
      <c r="A3" s="14" t="s">
        <v>90</v>
      </c>
      <c r="B3" s="9" t="s">
        <v>91</v>
      </c>
      <c r="C3" s="9" t="s">
        <v>92</v>
      </c>
      <c r="D3" s="9" t="s">
        <v>28</v>
      </c>
      <c r="E3" s="3">
        <v>195.5</v>
      </c>
      <c r="F3" s="3">
        <v>53</v>
      </c>
      <c r="G3" s="5">
        <f>+E3/3.2</f>
        <v>61.09375</v>
      </c>
      <c r="H3" s="11">
        <v>2</v>
      </c>
    </row>
    <row r="4" spans="1:8" ht="15.75" x14ac:dyDescent="0.25">
      <c r="A4" s="22"/>
      <c r="B4" s="1"/>
      <c r="C4" s="1"/>
      <c r="D4" s="1"/>
      <c r="E4" s="1"/>
      <c r="F4" s="1"/>
      <c r="G4" s="6"/>
      <c r="H4" s="12"/>
    </row>
    <row r="5" spans="1:8" ht="15.75" x14ac:dyDescent="0.25">
      <c r="A5" s="22"/>
      <c r="B5" s="1"/>
      <c r="C5" s="1"/>
      <c r="D5" s="1"/>
      <c r="E5" s="1"/>
      <c r="F5" s="1"/>
      <c r="G5" s="6"/>
      <c r="H5" s="12"/>
    </row>
    <row r="6" spans="1:8" ht="15.75" x14ac:dyDescent="0.25">
      <c r="A6" s="22"/>
      <c r="B6" s="1"/>
      <c r="C6" s="1"/>
      <c r="D6" s="1"/>
      <c r="E6" s="1"/>
      <c r="F6" s="1"/>
      <c r="G6" s="6"/>
      <c r="H6" s="12"/>
    </row>
    <row r="7" spans="1:8" ht="15.75" x14ac:dyDescent="0.25">
      <c r="A7" s="22"/>
      <c r="B7" s="1"/>
      <c r="C7" s="1"/>
      <c r="D7" s="1"/>
      <c r="E7" s="1"/>
      <c r="F7" s="1"/>
      <c r="G7" s="6"/>
      <c r="H7" s="12"/>
    </row>
    <row r="8" spans="1:8" ht="15.75" x14ac:dyDescent="0.25">
      <c r="A8" s="22"/>
      <c r="B8" s="1"/>
      <c r="C8" s="1"/>
      <c r="D8" s="1"/>
      <c r="E8" s="1"/>
      <c r="F8" s="1"/>
      <c r="G8" s="6"/>
      <c r="H8" s="12"/>
    </row>
    <row r="9" spans="1:8" ht="15.75" x14ac:dyDescent="0.25">
      <c r="A9" s="22"/>
      <c r="B9" s="1"/>
      <c r="C9" s="1"/>
      <c r="D9" s="1"/>
      <c r="E9" s="1"/>
      <c r="F9" s="1"/>
      <c r="G9" s="6"/>
      <c r="H9" s="12"/>
    </row>
    <row r="10" spans="1:8" ht="15.75" x14ac:dyDescent="0.25">
      <c r="A10" s="22"/>
      <c r="B10" s="1"/>
      <c r="C10" s="1"/>
      <c r="D10" s="1"/>
      <c r="E10" s="1"/>
      <c r="F10" s="1"/>
      <c r="G10" s="6"/>
      <c r="H10" s="12"/>
    </row>
    <row r="11" spans="1:8" ht="15.75" x14ac:dyDescent="0.25">
      <c r="A11" s="22"/>
      <c r="B11" s="1"/>
      <c r="C11" s="1"/>
      <c r="D11" s="1"/>
      <c r="E11" s="1"/>
      <c r="F11" s="1"/>
      <c r="G11" s="6"/>
      <c r="H11" s="12"/>
    </row>
  </sheetData>
  <pageMargins left="0.7" right="0.7" top="0.75" bottom="0.75" header="0.3" footer="0.3"/>
  <pageSetup paperSize="9" orientation="landscape" r:id="rId1"/>
  <headerFooter>
    <oddHeader>&amp;L&amp;"-,Bold"&amp;12Class 7
Arena ONE&amp;C&amp;"-,Bold"&amp;12Elementary 42&amp;R&amp;"-,Bold"&amp;12Judge :
Glynis Berger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</sheetPr>
  <dimension ref="A1:H8"/>
  <sheetViews>
    <sheetView view="pageLayout" zoomScaleNormal="100" workbookViewId="0">
      <selection activeCell="B4" sqref="B4"/>
    </sheetView>
  </sheetViews>
  <sheetFormatPr defaultColWidth="9.140625" defaultRowHeight="15" x14ac:dyDescent="0.25"/>
  <cols>
    <col min="1" max="1" width="6.42578125" customWidth="1"/>
    <col min="2" max="3" width="30" customWidth="1"/>
    <col min="4" max="4" width="10.42578125" bestFit="1" customWidth="1"/>
    <col min="5" max="5" width="7.5703125" customWidth="1"/>
    <col min="7" max="7" width="9.140625" style="7"/>
  </cols>
  <sheetData>
    <row r="1" spans="1:8" ht="36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</row>
    <row r="2" spans="1:8" ht="33" customHeight="1" x14ac:dyDescent="0.25">
      <c r="A2" s="9" t="s">
        <v>90</v>
      </c>
      <c r="B2" s="9" t="s">
        <v>91</v>
      </c>
      <c r="C2" s="9" t="s">
        <v>92</v>
      </c>
      <c r="D2" s="9" t="s">
        <v>28</v>
      </c>
      <c r="E2" s="3">
        <v>208.5</v>
      </c>
      <c r="F2" s="3">
        <v>55</v>
      </c>
      <c r="G2" s="5">
        <f>+E2/3</f>
        <v>69.5</v>
      </c>
      <c r="H2" s="3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"/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</sheetData>
  <pageMargins left="0.7" right="0.7" top="0.75" bottom="0.75" header="0.3" footer="0.3"/>
  <pageSetup paperSize="9" orientation="landscape" r:id="rId1"/>
  <headerFooter>
    <oddHeader>&amp;L&amp;"-,Bold"&amp;12Class 8
Arena TWO&amp;C&amp;"-,Bold"&amp;12Elementary 49&amp;R&amp;"-,Bold"&amp;12Judge :
Kate Rowland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H8"/>
  <sheetViews>
    <sheetView view="pageLayout" zoomScaleNormal="100" workbookViewId="0">
      <selection activeCell="B5" sqref="B5"/>
    </sheetView>
  </sheetViews>
  <sheetFormatPr defaultColWidth="9.140625" defaultRowHeight="15" x14ac:dyDescent="0.25"/>
  <cols>
    <col min="1" max="1" width="6.42578125" customWidth="1"/>
    <col min="2" max="3" width="30" customWidth="1"/>
    <col min="4" max="4" width="10.42578125" bestFit="1" customWidth="1"/>
    <col min="5" max="5" width="7.5703125" customWidth="1"/>
    <col min="7" max="7" width="9.140625" style="7"/>
  </cols>
  <sheetData>
    <row r="1" spans="1:8" ht="36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8" ht="33" customHeight="1" x14ac:dyDescent="0.25">
      <c r="A2" s="9" t="s">
        <v>93</v>
      </c>
      <c r="B2" s="9" t="s">
        <v>94</v>
      </c>
      <c r="C2" s="9" t="s">
        <v>95</v>
      </c>
      <c r="D2" s="9" t="s">
        <v>28</v>
      </c>
      <c r="E2" s="3">
        <v>196</v>
      </c>
      <c r="F2" s="3">
        <v>39.5</v>
      </c>
      <c r="G2" s="5">
        <f>+E2/3.1</f>
        <v>63.225806451612904</v>
      </c>
      <c r="H2" s="3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"/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</sheetData>
  <pageMargins left="0.7" right="0.7" top="0.75" bottom="0.75" header="0.3" footer="0.3"/>
  <pageSetup paperSize="9" orientation="landscape" r:id="rId1"/>
  <headerFooter>
    <oddHeader>&amp;L&amp;"-,Bold"&amp;12Class 8
Arena ONE&amp;C&amp;"-,Bold"&amp;12Advanced Medium 90&amp;R&amp;"-,Bold"&amp;12Judge :
Glynis Berger</oddHeader>
    <oddFooter>&amp;CSilver Leys Equestrian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1:H10"/>
  <sheetViews>
    <sheetView tabSelected="1" view="pageLayout" zoomScaleNormal="100" workbookViewId="0">
      <selection activeCell="C9" sqref="C9"/>
    </sheetView>
  </sheetViews>
  <sheetFormatPr defaultColWidth="9.140625" defaultRowHeight="15" x14ac:dyDescent="0.25"/>
  <cols>
    <col min="1" max="1" width="6.42578125" customWidth="1"/>
    <col min="2" max="3" width="30" customWidth="1"/>
    <col min="4" max="4" width="10.42578125" bestFit="1" customWidth="1"/>
    <col min="5" max="5" width="7.5703125" customWidth="1"/>
    <col min="7" max="7" width="9.140625" style="7"/>
  </cols>
  <sheetData>
    <row r="1" spans="1:8" ht="36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</row>
    <row r="2" spans="1:8" ht="33" customHeight="1" x14ac:dyDescent="0.25">
      <c r="A2" s="9" t="s">
        <v>93</v>
      </c>
      <c r="B2" s="9" t="s">
        <v>94</v>
      </c>
      <c r="C2" s="9" t="s">
        <v>95</v>
      </c>
      <c r="D2" s="9" t="s">
        <v>28</v>
      </c>
      <c r="E2" s="3">
        <v>231.5</v>
      </c>
      <c r="F2" s="3">
        <v>51</v>
      </c>
      <c r="G2" s="5">
        <f>+E2/3.7</f>
        <v>62.567567567567565</v>
      </c>
      <c r="H2" s="3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"/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</sheetData>
  <pageMargins left="0.7" right="0.7" top="0.75" bottom="0.75" header="0.3" footer="0.3"/>
  <pageSetup paperSize="9" orientation="landscape" r:id="rId1"/>
  <headerFooter>
    <oddHeader>&amp;L&amp;"-,Bold"&amp;12Class 8
Arena TWO&amp;C&amp;"-,Bold"&amp;12Advanced Medium 93&amp;R&amp;"-,Bold"&amp;12Judge :
Kate Rowland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Class1</vt:lpstr>
      <vt:lpstr>Class 2</vt:lpstr>
      <vt:lpstr>Class 3</vt:lpstr>
      <vt:lpstr>Class 4</vt:lpstr>
      <vt:lpstr>Class 5</vt:lpstr>
      <vt:lpstr>Class 7</vt:lpstr>
      <vt:lpstr>Class 8</vt:lpstr>
      <vt:lpstr>Class 11</vt:lpstr>
      <vt:lpstr>Class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2022-08-18T09:44:16Z</cp:lastPrinted>
  <dcterms:created xsi:type="dcterms:W3CDTF">2013-10-27T09:18:44Z</dcterms:created>
  <dcterms:modified xsi:type="dcterms:W3CDTF">2022-08-18T19:37:00Z</dcterms:modified>
</cp:coreProperties>
</file>