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663" documentId="8_{6546F2BA-958A-4C9B-A7E4-6802B2A6184E}" xr6:coauthVersionLast="47" xr6:coauthVersionMax="47" xr10:uidLastSave="{0326E477-8A72-48C5-8D4E-DC007790DD3B}"/>
  <bookViews>
    <workbookView xWindow="-120" yWindow="-120" windowWidth="20730" windowHeight="11160" activeTab="1" xr2:uid="{00000000-000D-0000-FFFF-FFFF00000000}"/>
  </bookViews>
  <sheets>
    <sheet name="1-P2&amp;70CM" sheetId="5" r:id="rId1"/>
    <sheet name="2-P18&amp;80CM" sheetId="6" r:id="rId2"/>
    <sheet name="3-N24&amp;90CM" sheetId="7" r:id="rId3"/>
    <sheet name="4-N34 &amp; 100cm" sheetId="4" r:id="rId4"/>
    <sheet name="5-E42 &amp; 90cm" sheetId="8" r:id="rId5"/>
    <sheet name="6-E50 &amp; 100cm" sheetId="9" r:id="rId6"/>
  </sheets>
  <definedNames>
    <definedName name="_xlnm.Print_Area" localSheetId="0">'1-P2&amp;70CM'!$A$1:$O$15</definedName>
    <definedName name="_xlnm.Print_Area" localSheetId="1">'2-P18&amp;80CM'!$A$1:$P$22</definedName>
    <definedName name="_xlnm.Print_Area" localSheetId="2">'3-N24&amp;90CM'!$A$1:$P$13</definedName>
    <definedName name="_xlnm.Print_Area" localSheetId="5">'6-E50 &amp; 100cm'!$A$1:$P$12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J12" i="9"/>
  <c r="N11" i="9"/>
  <c r="N15" i="9"/>
  <c r="N13" i="9"/>
  <c r="N14" i="9"/>
  <c r="J11" i="9"/>
  <c r="J15" i="9"/>
  <c r="J13" i="9"/>
  <c r="J14" i="9"/>
  <c r="J16" i="9"/>
  <c r="N17" i="4"/>
  <c r="N12" i="4"/>
  <c r="N14" i="4"/>
  <c r="N13" i="4"/>
  <c r="N15" i="4"/>
  <c r="N11" i="4"/>
  <c r="N16" i="4"/>
  <c r="J17" i="4"/>
  <c r="J12" i="4"/>
  <c r="J14" i="4"/>
  <c r="J13" i="4"/>
  <c r="J15" i="4"/>
  <c r="J11" i="4"/>
  <c r="J16" i="4"/>
  <c r="N22" i="7"/>
  <c r="N13" i="7"/>
  <c r="N20" i="7"/>
  <c r="N15" i="7"/>
  <c r="N11" i="7"/>
  <c r="N23" i="7"/>
  <c r="N21" i="7"/>
  <c r="N24" i="7"/>
  <c r="N16" i="7"/>
  <c r="N14" i="7"/>
  <c r="N18" i="7"/>
  <c r="N19" i="7"/>
  <c r="N12" i="7"/>
  <c r="J22" i="7"/>
  <c r="J13" i="7"/>
  <c r="J20" i="7"/>
  <c r="J15" i="7"/>
  <c r="J11" i="7"/>
  <c r="J23" i="7"/>
  <c r="J21" i="7"/>
  <c r="J24" i="7"/>
  <c r="J16" i="7"/>
  <c r="J14" i="7"/>
  <c r="J18" i="7"/>
  <c r="J19" i="7"/>
  <c r="J12" i="7"/>
  <c r="N17" i="7"/>
  <c r="J17" i="7"/>
  <c r="J14" i="8"/>
  <c r="J11" i="8"/>
  <c r="J15" i="8"/>
  <c r="J12" i="8"/>
  <c r="J13" i="8"/>
  <c r="N14" i="8"/>
  <c r="N11" i="8"/>
  <c r="N15" i="8"/>
  <c r="N12" i="8"/>
  <c r="N13" i="8"/>
  <c r="N22" i="6"/>
  <c r="N27" i="6"/>
  <c r="N28" i="6"/>
  <c r="N19" i="6"/>
  <c r="N24" i="6"/>
  <c r="N29" i="6"/>
  <c r="N26" i="6"/>
  <c r="N13" i="6"/>
  <c r="N25" i="6"/>
  <c r="N16" i="6"/>
  <c r="N23" i="6"/>
  <c r="N30" i="6"/>
  <c r="N20" i="6"/>
  <c r="N18" i="6"/>
  <c r="N21" i="6"/>
  <c r="N17" i="6"/>
  <c r="N12" i="6"/>
  <c r="N15" i="6"/>
  <c r="N14" i="6"/>
  <c r="N11" i="6"/>
  <c r="J31" i="6"/>
  <c r="J27" i="6"/>
  <c r="J28" i="6"/>
  <c r="J19" i="6"/>
  <c r="J24" i="6"/>
  <c r="J29" i="6"/>
  <c r="J26" i="6"/>
  <c r="J13" i="6"/>
  <c r="J32" i="6"/>
  <c r="J25" i="6"/>
  <c r="J16" i="6"/>
  <c r="J33" i="6"/>
  <c r="J23" i="6"/>
  <c r="J30" i="6"/>
  <c r="J20" i="6"/>
  <c r="J18" i="6"/>
  <c r="J34" i="6"/>
  <c r="J21" i="6"/>
  <c r="J17" i="6"/>
  <c r="J12" i="6"/>
  <c r="J15" i="6"/>
  <c r="J14" i="6"/>
  <c r="J22" i="6"/>
  <c r="J11" i="6"/>
  <c r="J14" i="5"/>
  <c r="N11" i="5"/>
  <c r="N18" i="5"/>
  <c r="N16" i="5"/>
  <c r="N22" i="5"/>
  <c r="N19" i="5"/>
  <c r="N20" i="5"/>
  <c r="N17" i="5"/>
  <c r="N15" i="5"/>
  <c r="N21" i="5"/>
  <c r="N14" i="5"/>
  <c r="N24" i="5"/>
  <c r="N23" i="5"/>
  <c r="N13" i="5"/>
  <c r="N26" i="5"/>
  <c r="N27" i="5"/>
  <c r="J11" i="5"/>
  <c r="N25" i="5"/>
  <c r="J12" i="5"/>
  <c r="J25" i="5"/>
  <c r="J16" i="5"/>
  <c r="J22" i="5"/>
  <c r="J19" i="5"/>
  <c r="J20" i="5"/>
  <c r="J17" i="5"/>
  <c r="J15" i="5"/>
  <c r="J21" i="5"/>
  <c r="J24" i="5"/>
  <c r="J23" i="5"/>
  <c r="J13" i="5"/>
  <c r="J26" i="5"/>
  <c r="J27" i="5"/>
  <c r="J28" i="5"/>
</calcChain>
</file>

<file path=xl/sharedStrings.xml><?xml version="1.0" encoding="utf-8"?>
<sst xmlns="http://schemas.openxmlformats.org/spreadsheetml/2006/main" count="723" uniqueCount="401">
  <si>
    <t xml:space="preserve">BRITISH DRESSAGE COMBINED TRAINING  </t>
  </si>
  <si>
    <t>Venue:</t>
  </si>
  <si>
    <t>Test: P2 &amp; 70cm</t>
  </si>
  <si>
    <t xml:space="preserve">Dressage Judge: </t>
  </si>
  <si>
    <t xml:space="preserve">Show Jump Judge: </t>
  </si>
  <si>
    <t xml:space="preserve">Arena: </t>
  </si>
  <si>
    <t>NO</t>
  </si>
  <si>
    <t>Dressage
Time</t>
  </si>
  <si>
    <t>SJ TIME</t>
  </si>
  <si>
    <t xml:space="preserve">Rider Name </t>
  </si>
  <si>
    <t>Horse Name</t>
  </si>
  <si>
    <t>Score</t>
  </si>
  <si>
    <t>Coll</t>
  </si>
  <si>
    <t>DR %</t>
  </si>
  <si>
    <t>SJ Faults</t>
  </si>
  <si>
    <t>Total</t>
  </si>
  <si>
    <t>Total %</t>
  </si>
  <si>
    <t>Place</t>
  </si>
  <si>
    <t>Test: N24 &amp; 90cm</t>
  </si>
  <si>
    <t>Test: N34 &amp; 100cm</t>
  </si>
  <si>
    <t>Test: E42 &amp; 90cm</t>
  </si>
  <si>
    <t>Test: E50 &amp; 100cm</t>
  </si>
  <si>
    <t>Date:</t>
  </si>
  <si>
    <t>Horse No.</t>
  </si>
  <si>
    <t>BD No.</t>
  </si>
  <si>
    <t>Test: P18 &amp; 80cm</t>
  </si>
  <si>
    <t>SJ Time</t>
  </si>
  <si>
    <t>Brook Farm TC</t>
  </si>
  <si>
    <t>Annette Scott</t>
  </si>
  <si>
    <t xml:space="preserve">Penny Maples </t>
  </si>
  <si>
    <t>2</t>
  </si>
  <si>
    <t>14:42</t>
  </si>
  <si>
    <t>31</t>
  </si>
  <si>
    <t>14:49</t>
  </si>
  <si>
    <t>19</t>
  </si>
  <si>
    <t>14:56</t>
  </si>
  <si>
    <t>46</t>
  </si>
  <si>
    <t>15:03</t>
  </si>
  <si>
    <t>41</t>
  </si>
  <si>
    <t>15:10</t>
  </si>
  <si>
    <t>35</t>
  </si>
  <si>
    <t>15:17</t>
  </si>
  <si>
    <t>33</t>
  </si>
  <si>
    <t>Tamsin Drew</t>
  </si>
  <si>
    <t>367451</t>
  </si>
  <si>
    <t>Isnt It Special</t>
  </si>
  <si>
    <t>123455</t>
  </si>
  <si>
    <t>Tessa Halsall</t>
  </si>
  <si>
    <t>231584</t>
  </si>
  <si>
    <t>Tresaison Hallmark</t>
  </si>
  <si>
    <t>58147</t>
  </si>
  <si>
    <t>Andrea Marshall</t>
  </si>
  <si>
    <t>222011</t>
  </si>
  <si>
    <t>Brechfa Ceridwen</t>
  </si>
  <si>
    <t>1934317</t>
  </si>
  <si>
    <t>Ian Marsh</t>
  </si>
  <si>
    <t>1732819A</t>
  </si>
  <si>
    <t>Healys King Arkansas</t>
  </si>
  <si>
    <t>Michelle Wilson</t>
  </si>
  <si>
    <t>277479</t>
  </si>
  <si>
    <t>Kanae Legacy</t>
  </si>
  <si>
    <t>1942912</t>
  </si>
  <si>
    <t>Sue Stringer</t>
  </si>
  <si>
    <t>Trinity Pride</t>
  </si>
  <si>
    <t>59</t>
  </si>
  <si>
    <t>21</t>
  </si>
  <si>
    <t>53</t>
  </si>
  <si>
    <t>8</t>
  </si>
  <si>
    <t>7</t>
  </si>
  <si>
    <t>24</t>
  </si>
  <si>
    <t>47</t>
  </si>
  <si>
    <t>14</t>
  </si>
  <si>
    <t>4</t>
  </si>
  <si>
    <t>45</t>
  </si>
  <si>
    <t>5</t>
  </si>
  <si>
    <t>9</t>
  </si>
  <si>
    <t>29</t>
  </si>
  <si>
    <t>36</t>
  </si>
  <si>
    <t>26</t>
  </si>
  <si>
    <t>34</t>
  </si>
  <si>
    <t>62</t>
  </si>
  <si>
    <t>54</t>
  </si>
  <si>
    <t>08:30</t>
  </si>
  <si>
    <t>08:37</t>
  </si>
  <si>
    <t>08:44</t>
  </si>
  <si>
    <t>08:51</t>
  </si>
  <si>
    <t>08:58</t>
  </si>
  <si>
    <t>09:05</t>
  </si>
  <si>
    <t>09:12</t>
  </si>
  <si>
    <t>09:19</t>
  </si>
  <si>
    <t>09:26</t>
  </si>
  <si>
    <t>09:33</t>
  </si>
  <si>
    <t>09:40</t>
  </si>
  <si>
    <t>10:02</t>
  </si>
  <si>
    <t>10:09</t>
  </si>
  <si>
    <t>10:16</t>
  </si>
  <si>
    <t>10:23</t>
  </si>
  <si>
    <t>10:30</t>
  </si>
  <si>
    <t>10:37</t>
  </si>
  <si>
    <t>10:44</t>
  </si>
  <si>
    <t>10:51</t>
  </si>
  <si>
    <t>Alice Gibbons</t>
  </si>
  <si>
    <t>Peregrine Falcon</t>
  </si>
  <si>
    <t>Charlotte Gomez</t>
  </si>
  <si>
    <t>Bacardi Z</t>
  </si>
  <si>
    <t>Zoe Brown</t>
  </si>
  <si>
    <t>1921187</t>
  </si>
  <si>
    <t>Mister Grey Guy</t>
  </si>
  <si>
    <t>1943936</t>
  </si>
  <si>
    <t>Jenny Cochrane</t>
  </si>
  <si>
    <t>1915988</t>
  </si>
  <si>
    <t>Llangattock Merlyn</t>
  </si>
  <si>
    <t>1936793</t>
  </si>
  <si>
    <t>Kirsty Davies</t>
  </si>
  <si>
    <t>1919677</t>
  </si>
  <si>
    <t>Easter Sparrow</t>
  </si>
  <si>
    <t>Sarah Henderson</t>
  </si>
  <si>
    <t>Hanningfield Bertie</t>
  </si>
  <si>
    <t>Becky Wainwright</t>
  </si>
  <si>
    <t>Pablo</t>
  </si>
  <si>
    <t>Michelle Cole</t>
  </si>
  <si>
    <t>287865</t>
  </si>
  <si>
    <t>Appach</t>
  </si>
  <si>
    <t>Unreg</t>
  </si>
  <si>
    <t>Olivia Preston</t>
  </si>
  <si>
    <t>1917901</t>
  </si>
  <si>
    <t>Santa II</t>
  </si>
  <si>
    <t>1939383</t>
  </si>
  <si>
    <t>Charlotte Wells</t>
  </si>
  <si>
    <t>282367</t>
  </si>
  <si>
    <t>Mission Colour</t>
  </si>
  <si>
    <t>44308</t>
  </si>
  <si>
    <t>Hannah Young</t>
  </si>
  <si>
    <t>1913757</t>
  </si>
  <si>
    <t>Corglass Daithi</t>
  </si>
  <si>
    <t>1934631</t>
  </si>
  <si>
    <t>Jo Westlake</t>
  </si>
  <si>
    <t>Trixies Sir Russell</t>
  </si>
  <si>
    <t>Roxanne Simmons</t>
  </si>
  <si>
    <t>1913346</t>
  </si>
  <si>
    <t>Penstrumbly Upsee Daisy</t>
  </si>
  <si>
    <t>1946602</t>
  </si>
  <si>
    <t>Zanna Saville</t>
  </si>
  <si>
    <t>1711135</t>
  </si>
  <si>
    <t>Just Look At Me</t>
  </si>
  <si>
    <t>1732007</t>
  </si>
  <si>
    <t>Geraldine Phillips</t>
  </si>
  <si>
    <t>401148</t>
  </si>
  <si>
    <t>Ardville Arkansas</t>
  </si>
  <si>
    <t>Victoria Innell</t>
  </si>
  <si>
    <t>Domino Dapper Jack</t>
  </si>
  <si>
    <t>Francesca Tompkins</t>
  </si>
  <si>
    <t>1949060</t>
  </si>
  <si>
    <t>Batty Boy</t>
  </si>
  <si>
    <t>Mark Barber</t>
  </si>
  <si>
    <t xml:space="preserve">Spirit </t>
  </si>
  <si>
    <t>Tothamhill Reuben</t>
  </si>
  <si>
    <t>1936794</t>
  </si>
  <si>
    <t xml:space="preserve">Unreg </t>
  </si>
  <si>
    <t>Anita Darken</t>
  </si>
  <si>
    <t>Penny Maples</t>
  </si>
  <si>
    <t>1</t>
  </si>
  <si>
    <t>64</t>
  </si>
  <si>
    <t>58</t>
  </si>
  <si>
    <t>60</t>
  </si>
  <si>
    <t>39</t>
  </si>
  <si>
    <t>3</t>
  </si>
  <si>
    <t>13</t>
  </si>
  <si>
    <t>55</t>
  </si>
  <si>
    <t>48</t>
  </si>
  <si>
    <t>65</t>
  </si>
  <si>
    <t>66</t>
  </si>
  <si>
    <t>44</t>
  </si>
  <si>
    <t>37</t>
  </si>
  <si>
    <t>15</t>
  </si>
  <si>
    <t>28</t>
  </si>
  <si>
    <t>43</t>
  </si>
  <si>
    <t>38</t>
  </si>
  <si>
    <t>56</t>
  </si>
  <si>
    <t>51</t>
  </si>
  <si>
    <t>20</t>
  </si>
  <si>
    <t>50</t>
  </si>
  <si>
    <t>49</t>
  </si>
  <si>
    <t>10:32</t>
  </si>
  <si>
    <t>10:39</t>
  </si>
  <si>
    <t>10:46</t>
  </si>
  <si>
    <t>10:53</t>
  </si>
  <si>
    <t>11:00</t>
  </si>
  <si>
    <t>11:07</t>
  </si>
  <si>
    <t>11:14</t>
  </si>
  <si>
    <t>11:21</t>
  </si>
  <si>
    <t>11:28</t>
  </si>
  <si>
    <t>11:35</t>
  </si>
  <si>
    <t>11:42</t>
  </si>
  <si>
    <t>11:49</t>
  </si>
  <si>
    <t>11:56</t>
  </si>
  <si>
    <t>12:03</t>
  </si>
  <si>
    <t>12:25</t>
  </si>
  <si>
    <t>12:32</t>
  </si>
  <si>
    <t>12:39</t>
  </si>
  <si>
    <t>12:46</t>
  </si>
  <si>
    <t>12:53</t>
  </si>
  <si>
    <t>13:00</t>
  </si>
  <si>
    <t>13:07</t>
  </si>
  <si>
    <t>13:14</t>
  </si>
  <si>
    <t>13:21</t>
  </si>
  <si>
    <t>13:28</t>
  </si>
  <si>
    <t>Megan Callow</t>
  </si>
  <si>
    <t xml:space="preserve">Carn Bluebell </t>
  </si>
  <si>
    <t>Ella Robinson</t>
  </si>
  <si>
    <t>1924846</t>
  </si>
  <si>
    <t>Chase Me Charlie</t>
  </si>
  <si>
    <t>1949093</t>
  </si>
  <si>
    <t>Kristin Milne</t>
  </si>
  <si>
    <t>1923987</t>
  </si>
  <si>
    <t>Springhead Maddison</t>
  </si>
  <si>
    <t>1940476</t>
  </si>
  <si>
    <t>Hannah Rix</t>
  </si>
  <si>
    <t>208981</t>
  </si>
  <si>
    <t>Toreen Fionn</t>
  </si>
  <si>
    <t>1942853</t>
  </si>
  <si>
    <t>Sarah Oakley</t>
  </si>
  <si>
    <t>1923506</t>
  </si>
  <si>
    <t>Featured Edition 1</t>
  </si>
  <si>
    <t>1948552</t>
  </si>
  <si>
    <t>Maleah Watson</t>
  </si>
  <si>
    <t>Major Muscari</t>
  </si>
  <si>
    <t>Charlotte Gregory</t>
  </si>
  <si>
    <t>Boycie</t>
  </si>
  <si>
    <t>1939228</t>
  </si>
  <si>
    <t>Pippa Warren</t>
  </si>
  <si>
    <t>242292</t>
  </si>
  <si>
    <t>Cobe</t>
  </si>
  <si>
    <t>Sam Carter</t>
  </si>
  <si>
    <t>1920819</t>
  </si>
  <si>
    <t>Diamond Monarch 1st</t>
  </si>
  <si>
    <t>1943489</t>
  </si>
  <si>
    <t>Danielle Noble</t>
  </si>
  <si>
    <t>1924882</t>
  </si>
  <si>
    <t>Tellatail</t>
  </si>
  <si>
    <t>1949157</t>
  </si>
  <si>
    <t>Julie Hanks</t>
  </si>
  <si>
    <t>1916434</t>
  </si>
  <si>
    <t>Skyfall Zeus</t>
  </si>
  <si>
    <t>1943839</t>
  </si>
  <si>
    <t>Rachel Ovens</t>
  </si>
  <si>
    <t>285102</t>
  </si>
  <si>
    <t xml:space="preserve">Ardville Arkansas </t>
  </si>
  <si>
    <t>Sally Thornley</t>
  </si>
  <si>
    <t>168482</t>
  </si>
  <si>
    <t>Willcox of Bellhouse</t>
  </si>
  <si>
    <t>1944051</t>
  </si>
  <si>
    <t>Mollie White</t>
  </si>
  <si>
    <t>400385</t>
  </si>
  <si>
    <t>Forever Spellbound</t>
  </si>
  <si>
    <t>1830657</t>
  </si>
  <si>
    <t>Adelle Jennings</t>
  </si>
  <si>
    <t>1711637</t>
  </si>
  <si>
    <t>The Boy of Churchquarter</t>
  </si>
  <si>
    <t>1937477</t>
  </si>
  <si>
    <t>Whisper Dunno</t>
  </si>
  <si>
    <t>1433041</t>
  </si>
  <si>
    <t>Alyson Parker</t>
  </si>
  <si>
    <t>256269</t>
  </si>
  <si>
    <t>Dusty the Bogwoppit</t>
  </si>
  <si>
    <t>Unreg.</t>
  </si>
  <si>
    <t>Sarah Bellamy</t>
  </si>
  <si>
    <t>367680</t>
  </si>
  <si>
    <t>Letterlough King Hector</t>
  </si>
  <si>
    <t>1530318</t>
  </si>
  <si>
    <t>Ruby Morgan</t>
  </si>
  <si>
    <t>Iceford Jigsaw</t>
  </si>
  <si>
    <t>Neve Johnson</t>
  </si>
  <si>
    <t>1924798</t>
  </si>
  <si>
    <t>Maescrofta Kindness</t>
  </si>
  <si>
    <t>1949083</t>
  </si>
  <si>
    <t>Christina Wiseman</t>
  </si>
  <si>
    <t>1924765</t>
  </si>
  <si>
    <t>Launch Centre</t>
  </si>
  <si>
    <t>1948992</t>
  </si>
  <si>
    <t>10</t>
  </si>
  <si>
    <t>30</t>
  </si>
  <si>
    <t>57</t>
  </si>
  <si>
    <t>16</t>
  </si>
  <si>
    <t>17</t>
  </si>
  <si>
    <t>61</t>
  </si>
  <si>
    <t>23</t>
  </si>
  <si>
    <t>52</t>
  </si>
  <si>
    <t>18</t>
  </si>
  <si>
    <t>27</t>
  </si>
  <si>
    <t>67</t>
  </si>
  <si>
    <t>42</t>
  </si>
  <si>
    <t>25</t>
  </si>
  <si>
    <t>22</t>
  </si>
  <si>
    <t>13:10</t>
  </si>
  <si>
    <t>13:17</t>
  </si>
  <si>
    <t>13:24</t>
  </si>
  <si>
    <t>13:31</t>
  </si>
  <si>
    <t>13:38</t>
  </si>
  <si>
    <t>13:45</t>
  </si>
  <si>
    <t>13:52</t>
  </si>
  <si>
    <t>13:59</t>
  </si>
  <si>
    <t>14:37</t>
  </si>
  <si>
    <t>14:51</t>
  </si>
  <si>
    <t>14:58</t>
  </si>
  <si>
    <t>15:05</t>
  </si>
  <si>
    <t>15:12</t>
  </si>
  <si>
    <t>15:19</t>
  </si>
  <si>
    <t>Sarah Moreland</t>
  </si>
  <si>
    <t>143782</t>
  </si>
  <si>
    <t>Coultard Z</t>
  </si>
  <si>
    <t>1933804</t>
  </si>
  <si>
    <t>Maaike Van Wijk</t>
  </si>
  <si>
    <t>1920200</t>
  </si>
  <si>
    <t>Queen of the Silver Dollar</t>
  </si>
  <si>
    <t>1949047</t>
  </si>
  <si>
    <t>Annabel Davies</t>
  </si>
  <si>
    <t>1711070</t>
  </si>
  <si>
    <t>Ballymackey lass</t>
  </si>
  <si>
    <t>1942822</t>
  </si>
  <si>
    <t>Carys Clark</t>
  </si>
  <si>
    <t>1921848</t>
  </si>
  <si>
    <t>Lady Evelyn</t>
  </si>
  <si>
    <t>1944822</t>
  </si>
  <si>
    <t>Evie Barnes</t>
  </si>
  <si>
    <t>1810508</t>
  </si>
  <si>
    <t>CHASE II</t>
  </si>
  <si>
    <t>1431587</t>
  </si>
  <si>
    <t>Tommy Harwood</t>
  </si>
  <si>
    <t>Illusionist</t>
  </si>
  <si>
    <t>Clovers reward</t>
  </si>
  <si>
    <t>1942861</t>
  </si>
  <si>
    <t>Nicky Chalkley</t>
  </si>
  <si>
    <t xml:space="preserve">Ballynoe Merry Cruise </t>
  </si>
  <si>
    <t>Clare Dobie</t>
  </si>
  <si>
    <t>1915385</t>
  </si>
  <si>
    <t>Kildangan Calypso</t>
  </si>
  <si>
    <t>1936149</t>
  </si>
  <si>
    <t>Natalie Pettitt</t>
  </si>
  <si>
    <t>216291</t>
  </si>
  <si>
    <t>Fivehundredmiles</t>
  </si>
  <si>
    <t>1943129</t>
  </si>
  <si>
    <t>Georgina Bray</t>
  </si>
  <si>
    <t>329703</t>
  </si>
  <si>
    <t>HOLLYPARK APACHE</t>
  </si>
  <si>
    <t>1949160</t>
  </si>
  <si>
    <t>Juliet Cottey</t>
  </si>
  <si>
    <t>14397</t>
  </si>
  <si>
    <t>Bally Ogan BOy</t>
  </si>
  <si>
    <t>45292</t>
  </si>
  <si>
    <t>Evita paola</t>
  </si>
  <si>
    <t>1948991</t>
  </si>
  <si>
    <t>Heidi Chilvers</t>
  </si>
  <si>
    <t>319481</t>
  </si>
  <si>
    <t>Theodore Sunset Eclipse</t>
  </si>
  <si>
    <t>1934749</t>
  </si>
  <si>
    <t>14:16</t>
  </si>
  <si>
    <t>14:23</t>
  </si>
  <si>
    <t>14:30</t>
  </si>
  <si>
    <t>40</t>
  </si>
  <si>
    <t>11</t>
  </si>
  <si>
    <t>15:36</t>
  </si>
  <si>
    <t>15:43</t>
  </si>
  <si>
    <t>15:50</t>
  </si>
  <si>
    <t>15:57</t>
  </si>
  <si>
    <t>16:04</t>
  </si>
  <si>
    <t>16:11</t>
  </si>
  <si>
    <t>Meg Adams</t>
  </si>
  <si>
    <t>1923722</t>
  </si>
  <si>
    <t>Forth Mountain</t>
  </si>
  <si>
    <t>1833977</t>
  </si>
  <si>
    <t>Ellie Crosbie</t>
  </si>
  <si>
    <t>69809</t>
  </si>
  <si>
    <t>Golden Quantum</t>
  </si>
  <si>
    <t>1948279</t>
  </si>
  <si>
    <t>julie horton</t>
  </si>
  <si>
    <t>88269</t>
  </si>
  <si>
    <t>Divine spear</t>
  </si>
  <si>
    <t>1941331</t>
  </si>
  <si>
    <t>32</t>
  </si>
  <si>
    <t>63</t>
  </si>
  <si>
    <t>12</t>
  </si>
  <si>
    <t>13:55</t>
  </si>
  <si>
    <t>14:02</t>
  </si>
  <si>
    <t>14:09</t>
  </si>
  <si>
    <t>Sarah Howarth</t>
  </si>
  <si>
    <t>1410856</t>
  </si>
  <si>
    <t>MORSE II</t>
  </si>
  <si>
    <t>1833487</t>
  </si>
  <si>
    <t>Louise Mcdonald</t>
  </si>
  <si>
    <t>182001</t>
  </si>
  <si>
    <t>Zander</t>
  </si>
  <si>
    <t>44387</t>
  </si>
  <si>
    <t>Topwood Merlin</t>
  </si>
  <si>
    <t>173284</t>
  </si>
  <si>
    <t>Lorraine Sattin</t>
  </si>
  <si>
    <t>RET</t>
  </si>
  <si>
    <t>WD</t>
  </si>
  <si>
    <t>2Q</t>
  </si>
  <si>
    <t>1Q</t>
  </si>
  <si>
    <t>ELIM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</si>
</sst>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b/>
      <sz val="11"/>
      <name val="Arial No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0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77999</xdr:rowOff>
    </xdr:from>
    <xdr:to>
      <xdr:col>7</xdr:col>
      <xdr:colOff>390525</xdr:colOff>
      <xdr:row>8</xdr:row>
      <xdr:rowOff>38527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5E0619-022D-B46E-09B5-957875C2F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77999"/>
          <a:ext cx="2914650" cy="1579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39899</xdr:rowOff>
    </xdr:from>
    <xdr:to>
      <xdr:col>7</xdr:col>
      <xdr:colOff>466725</xdr:colOff>
      <xdr:row>8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6D5AFA-6171-4384-96EA-6EBF517E1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5" y="39899"/>
          <a:ext cx="2914650" cy="1626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58949</xdr:rowOff>
    </xdr:from>
    <xdr:to>
      <xdr:col>7</xdr:col>
      <xdr:colOff>390525</xdr:colOff>
      <xdr:row>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D0917B-EBC4-4CF5-B76B-5FDE6B05E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58949"/>
          <a:ext cx="2914650" cy="16269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104775</xdr:rowOff>
    </xdr:from>
    <xdr:to>
      <xdr:col>7</xdr:col>
      <xdr:colOff>457200</xdr:colOff>
      <xdr:row>8</xdr:row>
      <xdr:rowOff>102976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0861EB-41F1-4E74-9664-12EDA8C64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04775"/>
          <a:ext cx="2914650" cy="16174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39899</xdr:rowOff>
    </xdr:from>
    <xdr:to>
      <xdr:col>7</xdr:col>
      <xdr:colOff>581025</xdr:colOff>
      <xdr:row>8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3D9FFD-6882-45B6-8604-DA2E50CDB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5" y="39899"/>
          <a:ext cx="2914650" cy="16460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58949</xdr:rowOff>
    </xdr:from>
    <xdr:to>
      <xdr:col>7</xdr:col>
      <xdr:colOff>390525</xdr:colOff>
      <xdr:row>7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88E0092-79A6-46D1-B779-13BDBA56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58949"/>
          <a:ext cx="2914650" cy="15317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opLeftCell="B12" workbookViewId="0">
      <selection activeCell="B28" sqref="A28:XFD29"/>
    </sheetView>
  </sheetViews>
  <sheetFormatPr defaultColWidth="8.85546875" defaultRowHeight="14.25" x14ac:dyDescent="0.2"/>
  <cols>
    <col min="1" max="1" width="7.85546875" style="2" customWidth="1"/>
    <col min="2" max="2" width="11.85546875" style="2" customWidth="1"/>
    <col min="3" max="3" width="12.28515625" style="2" customWidth="1"/>
    <col min="4" max="4" width="26.42578125" style="1" customWidth="1"/>
    <col min="5" max="5" width="19" style="14" bestFit="1" customWidth="1"/>
    <col min="6" max="6" width="25.7109375" style="1" customWidth="1"/>
    <col min="7" max="7" width="14" style="1" customWidth="1"/>
    <col min="8" max="8" width="10.42578125" style="1" customWidth="1"/>
    <col min="9" max="9" width="7.7109375" style="23" customWidth="1"/>
    <col min="10" max="10" width="12.28515625" style="1" customWidth="1"/>
    <col min="11" max="12" width="10.5703125" style="1" customWidth="1"/>
    <col min="13" max="13" width="11.7109375" style="1" customWidth="1"/>
    <col min="14" max="14" width="14.140625" style="1" customWidth="1"/>
    <col min="15" max="15" width="8.42578125" style="1" customWidth="1"/>
    <col min="16" max="16384" width="8.85546875" style="1"/>
  </cols>
  <sheetData>
    <row r="1" spans="1:15" ht="18.75" customHeight="1" x14ac:dyDescent="0.25">
      <c r="A1" s="15" t="s">
        <v>0</v>
      </c>
      <c r="B1" s="15"/>
      <c r="C1" s="15"/>
      <c r="D1" s="16"/>
      <c r="E1" s="16"/>
      <c r="F1" s="16"/>
      <c r="G1" s="16"/>
      <c r="H1" s="16"/>
      <c r="I1" s="17"/>
      <c r="J1" s="16"/>
      <c r="K1" s="16"/>
      <c r="L1" s="16"/>
    </row>
    <row r="2" spans="1:15" ht="15" x14ac:dyDescent="0.25">
      <c r="A2" s="15" t="s">
        <v>1</v>
      </c>
      <c r="B2" s="15" t="s">
        <v>27</v>
      </c>
      <c r="C2" s="15"/>
      <c r="D2" s="18" t="s">
        <v>22</v>
      </c>
      <c r="E2" s="19">
        <v>44961</v>
      </c>
      <c r="F2" s="18"/>
      <c r="H2" s="18"/>
      <c r="I2" s="17"/>
      <c r="J2" s="18"/>
    </row>
    <row r="3" spans="1:15" ht="23.25" customHeight="1" x14ac:dyDescent="0.25">
      <c r="A3" s="15" t="s">
        <v>2</v>
      </c>
      <c r="B3" s="15"/>
      <c r="C3" s="15"/>
      <c r="D3" s="18" t="s">
        <v>3</v>
      </c>
      <c r="E3" s="16" t="s">
        <v>159</v>
      </c>
      <c r="F3" s="16"/>
      <c r="G3" s="16"/>
      <c r="H3" s="16"/>
      <c r="I3" s="17"/>
      <c r="J3" s="18"/>
    </row>
    <row r="4" spans="1:15" ht="15" x14ac:dyDescent="0.25">
      <c r="A4" s="15"/>
      <c r="B4" s="15"/>
      <c r="C4" s="15"/>
      <c r="D4" s="18" t="s">
        <v>4</v>
      </c>
      <c r="E4" s="16" t="s">
        <v>160</v>
      </c>
      <c r="F4" s="16"/>
      <c r="G4" s="16"/>
      <c r="H4" s="16"/>
      <c r="I4" s="17"/>
      <c r="J4" s="18"/>
    </row>
    <row r="5" spans="1:15" ht="15" x14ac:dyDescent="0.25">
      <c r="A5" s="15" t="s">
        <v>5</v>
      </c>
      <c r="B5" s="15" t="s">
        <v>161</v>
      </c>
      <c r="C5" s="15"/>
      <c r="D5" s="18"/>
      <c r="E5" s="16"/>
      <c r="F5" s="16"/>
      <c r="G5" s="16"/>
      <c r="H5" s="16"/>
      <c r="I5" s="17"/>
      <c r="J5" s="18"/>
    </row>
    <row r="6" spans="1:15" ht="15" x14ac:dyDescent="0.25">
      <c r="D6" s="16"/>
      <c r="E6" s="16"/>
      <c r="F6" s="16"/>
      <c r="G6" s="16"/>
      <c r="H6" s="16"/>
      <c r="I6" s="17"/>
      <c r="J6" s="18"/>
    </row>
    <row r="7" spans="1:15" ht="15" x14ac:dyDescent="0.25">
      <c r="D7" s="16"/>
      <c r="E7" s="16"/>
      <c r="F7" s="16"/>
      <c r="G7" s="16"/>
      <c r="H7" s="16"/>
      <c r="I7" s="17"/>
      <c r="J7" s="18"/>
    </row>
    <row r="8" spans="1:15" ht="15" x14ac:dyDescent="0.25">
      <c r="D8" s="16"/>
      <c r="E8" s="16"/>
      <c r="F8" s="16"/>
      <c r="G8" s="16"/>
      <c r="H8" s="16"/>
      <c r="I8" s="17"/>
      <c r="J8" s="18"/>
    </row>
    <row r="10" spans="1:15" s="25" customFormat="1" ht="45" customHeight="1" x14ac:dyDescent="0.2">
      <c r="A10" s="24" t="s">
        <v>6</v>
      </c>
      <c r="B10" s="3" t="s">
        <v>7</v>
      </c>
      <c r="C10" s="4" t="s">
        <v>8</v>
      </c>
      <c r="D10" s="4" t="s">
        <v>9</v>
      </c>
      <c r="E10" s="3" t="s">
        <v>24</v>
      </c>
      <c r="F10" s="4" t="s">
        <v>10</v>
      </c>
      <c r="G10" s="3" t="s">
        <v>23</v>
      </c>
      <c r="H10" s="4" t="s">
        <v>11</v>
      </c>
      <c r="I10" s="20" t="s">
        <v>12</v>
      </c>
      <c r="J10" s="5" t="s">
        <v>13</v>
      </c>
      <c r="K10" s="4" t="s">
        <v>14</v>
      </c>
      <c r="L10" s="4" t="s">
        <v>26</v>
      </c>
      <c r="M10" s="4" t="s">
        <v>15</v>
      </c>
      <c r="N10" s="5" t="s">
        <v>16</v>
      </c>
      <c r="O10" s="6" t="s">
        <v>17</v>
      </c>
    </row>
    <row r="11" spans="1:15" ht="15.75" customHeight="1" x14ac:dyDescent="0.2">
      <c r="A11" s="7" t="s">
        <v>67</v>
      </c>
      <c r="B11" s="7" t="s">
        <v>86</v>
      </c>
      <c r="C11" s="7"/>
      <c r="D11" s="7" t="s">
        <v>113</v>
      </c>
      <c r="E11" s="7" t="s">
        <v>114</v>
      </c>
      <c r="F11" s="7" t="s">
        <v>115</v>
      </c>
      <c r="G11" s="7" t="s">
        <v>114</v>
      </c>
      <c r="H11" s="9">
        <v>201.5</v>
      </c>
      <c r="I11" s="10">
        <v>69</v>
      </c>
      <c r="J11" s="11">
        <f t="shared" ref="J11:J17" si="0">H11/290</f>
        <v>0.69482758620689655</v>
      </c>
      <c r="K11" s="9">
        <v>0</v>
      </c>
      <c r="L11" s="9">
        <v>51.8</v>
      </c>
      <c r="M11" s="9">
        <v>201.5</v>
      </c>
      <c r="N11" s="11">
        <f>M11/290</f>
        <v>0.69482758620689655</v>
      </c>
      <c r="O11" s="9" t="s">
        <v>399</v>
      </c>
    </row>
    <row r="12" spans="1:15" ht="15.75" customHeight="1" x14ac:dyDescent="0.2">
      <c r="A12" s="7" t="s">
        <v>30</v>
      </c>
      <c r="B12" s="7" t="s">
        <v>84</v>
      </c>
      <c r="C12" s="8"/>
      <c r="D12" s="7" t="s">
        <v>105</v>
      </c>
      <c r="E12" s="7" t="s">
        <v>106</v>
      </c>
      <c r="F12" s="7" t="s">
        <v>107</v>
      </c>
      <c r="G12" s="7" t="s">
        <v>108</v>
      </c>
      <c r="H12" s="9">
        <v>201</v>
      </c>
      <c r="I12" s="10">
        <v>69</v>
      </c>
      <c r="J12" s="11">
        <f t="shared" si="0"/>
        <v>0.69310344827586212</v>
      </c>
      <c r="K12" s="9">
        <v>0</v>
      </c>
      <c r="L12" s="9">
        <v>51.91</v>
      </c>
      <c r="M12" s="9">
        <v>201</v>
      </c>
      <c r="N12" s="11">
        <v>0.69310000000000005</v>
      </c>
      <c r="O12" s="9" t="s">
        <v>398</v>
      </c>
    </row>
    <row r="13" spans="1:15" ht="15.75" customHeight="1" x14ac:dyDescent="0.2">
      <c r="A13" s="13" t="s">
        <v>79</v>
      </c>
      <c r="B13" s="13" t="s">
        <v>98</v>
      </c>
      <c r="C13" s="13"/>
      <c r="D13" s="21" t="s">
        <v>151</v>
      </c>
      <c r="E13" s="21" t="s">
        <v>152</v>
      </c>
      <c r="F13" s="21" t="s">
        <v>153</v>
      </c>
      <c r="G13" s="21" t="s">
        <v>152</v>
      </c>
      <c r="H13" s="9">
        <v>200.5</v>
      </c>
      <c r="I13" s="10">
        <v>70</v>
      </c>
      <c r="J13" s="11">
        <f t="shared" si="0"/>
        <v>0.69137931034482758</v>
      </c>
      <c r="K13" s="9">
        <v>0</v>
      </c>
      <c r="L13" s="9">
        <v>46.82</v>
      </c>
      <c r="M13" s="9">
        <v>200.5</v>
      </c>
      <c r="N13" s="11">
        <f t="shared" ref="N13:N27" si="1">M13/290</f>
        <v>0.69137931034482758</v>
      </c>
      <c r="O13" s="9">
        <v>3</v>
      </c>
    </row>
    <row r="14" spans="1:15" ht="15.75" customHeight="1" x14ac:dyDescent="0.2">
      <c r="A14" s="12" t="s">
        <v>76</v>
      </c>
      <c r="B14" s="12" t="s">
        <v>95</v>
      </c>
      <c r="C14" s="12"/>
      <c r="D14" s="21" t="s">
        <v>142</v>
      </c>
      <c r="E14" s="21" t="s">
        <v>143</v>
      </c>
      <c r="F14" s="21" t="s">
        <v>144</v>
      </c>
      <c r="G14" s="21" t="s">
        <v>145</v>
      </c>
      <c r="H14" s="9">
        <v>197</v>
      </c>
      <c r="I14" s="10">
        <v>68</v>
      </c>
      <c r="J14" s="11">
        <f t="shared" si="0"/>
        <v>0.67931034482758623</v>
      </c>
      <c r="K14" s="9">
        <v>0</v>
      </c>
      <c r="L14" s="9">
        <v>49.37</v>
      </c>
      <c r="M14" s="9">
        <v>197</v>
      </c>
      <c r="N14" s="11">
        <f t="shared" si="1"/>
        <v>0.67931034482758623</v>
      </c>
      <c r="O14" s="9">
        <v>4</v>
      </c>
    </row>
    <row r="15" spans="1:15" ht="15.75" customHeight="1" x14ac:dyDescent="0.2">
      <c r="A15" s="12" t="s">
        <v>74</v>
      </c>
      <c r="B15" s="12" t="s">
        <v>93</v>
      </c>
      <c r="C15" s="12"/>
      <c r="D15" s="22" t="s">
        <v>136</v>
      </c>
      <c r="E15" s="22" t="s">
        <v>123</v>
      </c>
      <c r="F15" s="22" t="s">
        <v>137</v>
      </c>
      <c r="G15" s="22" t="s">
        <v>123</v>
      </c>
      <c r="H15" s="9">
        <v>194</v>
      </c>
      <c r="I15" s="10">
        <v>67</v>
      </c>
      <c r="J15" s="11">
        <f t="shared" si="0"/>
        <v>0.66896551724137931</v>
      </c>
      <c r="K15" s="9">
        <v>0</v>
      </c>
      <c r="L15" s="9">
        <v>46</v>
      </c>
      <c r="M15" s="9">
        <v>194</v>
      </c>
      <c r="N15" s="11">
        <f t="shared" si="1"/>
        <v>0.66896551724137931</v>
      </c>
      <c r="O15" s="9">
        <v>5</v>
      </c>
    </row>
    <row r="16" spans="1:15" ht="15.75" customHeight="1" x14ac:dyDescent="0.2">
      <c r="A16" s="12" t="s">
        <v>69</v>
      </c>
      <c r="B16" s="12" t="s">
        <v>88</v>
      </c>
      <c r="C16" s="12"/>
      <c r="D16" s="21" t="s">
        <v>118</v>
      </c>
      <c r="E16" s="21">
        <v>1812697</v>
      </c>
      <c r="F16" s="21" t="s">
        <v>119</v>
      </c>
      <c r="G16" s="21" t="s">
        <v>123</v>
      </c>
      <c r="H16" s="9">
        <v>197.5</v>
      </c>
      <c r="I16" s="10">
        <v>67</v>
      </c>
      <c r="J16" s="11">
        <f t="shared" si="0"/>
        <v>0.68103448275862066</v>
      </c>
      <c r="K16" s="9">
        <v>4</v>
      </c>
      <c r="L16" s="9">
        <v>69.55</v>
      </c>
      <c r="M16" s="9">
        <v>193.5</v>
      </c>
      <c r="N16" s="11">
        <f t="shared" si="1"/>
        <v>0.66724137931034477</v>
      </c>
      <c r="O16" s="9">
        <v>6</v>
      </c>
    </row>
    <row r="17" spans="1:15" ht="15.75" customHeight="1" x14ac:dyDescent="0.2">
      <c r="A17" s="13" t="s">
        <v>73</v>
      </c>
      <c r="B17" s="13" t="s">
        <v>92</v>
      </c>
      <c r="C17" s="13"/>
      <c r="D17" s="21" t="s">
        <v>132</v>
      </c>
      <c r="E17" s="21" t="s">
        <v>133</v>
      </c>
      <c r="F17" s="21" t="s">
        <v>134</v>
      </c>
      <c r="G17" s="21" t="s">
        <v>135</v>
      </c>
      <c r="H17" s="9">
        <v>193.5</v>
      </c>
      <c r="I17" s="10">
        <v>66</v>
      </c>
      <c r="J17" s="11">
        <f t="shared" si="0"/>
        <v>0.66724137931034477</v>
      </c>
      <c r="K17" s="9">
        <v>0</v>
      </c>
      <c r="L17" s="9">
        <v>52.72</v>
      </c>
      <c r="M17" s="9">
        <v>193.5</v>
      </c>
      <c r="N17" s="11">
        <f t="shared" si="1"/>
        <v>0.66724137931034477</v>
      </c>
      <c r="O17" s="9">
        <v>7</v>
      </c>
    </row>
    <row r="18" spans="1:15" ht="15.75" customHeight="1" x14ac:dyDescent="0.2">
      <c r="A18" s="12" t="s">
        <v>68</v>
      </c>
      <c r="B18" s="12" t="s">
        <v>87</v>
      </c>
      <c r="C18" s="12"/>
      <c r="D18" s="21" t="s">
        <v>116</v>
      </c>
      <c r="E18" s="21" t="s">
        <v>123</v>
      </c>
      <c r="F18" s="21" t="s">
        <v>117</v>
      </c>
      <c r="G18" s="21" t="s">
        <v>123</v>
      </c>
      <c r="H18" s="9">
        <v>193</v>
      </c>
      <c r="I18" s="10">
        <v>67</v>
      </c>
      <c r="J18" s="11">
        <v>0.66549999999999998</v>
      </c>
      <c r="K18" s="9">
        <v>0</v>
      </c>
      <c r="L18" s="9">
        <v>48.83</v>
      </c>
      <c r="M18" s="9">
        <v>193</v>
      </c>
      <c r="N18" s="11">
        <f t="shared" si="1"/>
        <v>0.66551724137931034</v>
      </c>
      <c r="O18" s="9">
        <v>8</v>
      </c>
    </row>
    <row r="19" spans="1:15" ht="15.75" customHeight="1" x14ac:dyDescent="0.2">
      <c r="A19" s="13" t="s">
        <v>71</v>
      </c>
      <c r="B19" s="13" t="s">
        <v>90</v>
      </c>
      <c r="C19" s="13"/>
      <c r="D19" s="21" t="s">
        <v>124</v>
      </c>
      <c r="E19" s="21" t="s">
        <v>125</v>
      </c>
      <c r="F19" s="21" t="s">
        <v>126</v>
      </c>
      <c r="G19" s="21" t="s">
        <v>127</v>
      </c>
      <c r="H19" s="9">
        <v>193</v>
      </c>
      <c r="I19" s="10">
        <v>67</v>
      </c>
      <c r="J19" s="11">
        <f t="shared" ref="J19:J27" si="2">H19/290</f>
        <v>0.66551724137931034</v>
      </c>
      <c r="K19" s="9">
        <v>0</v>
      </c>
      <c r="L19" s="9">
        <v>58.93</v>
      </c>
      <c r="M19" s="9">
        <v>193</v>
      </c>
      <c r="N19" s="11">
        <f t="shared" si="1"/>
        <v>0.66551724137931034</v>
      </c>
      <c r="O19" s="9">
        <v>9</v>
      </c>
    </row>
    <row r="20" spans="1:15" ht="15.75" customHeight="1" x14ac:dyDescent="0.2">
      <c r="A20" s="12" t="s">
        <v>72</v>
      </c>
      <c r="B20" s="12" t="s">
        <v>91</v>
      </c>
      <c r="C20" s="12"/>
      <c r="D20" s="21" t="s">
        <v>128</v>
      </c>
      <c r="E20" s="21" t="s">
        <v>129</v>
      </c>
      <c r="F20" s="21" t="s">
        <v>130</v>
      </c>
      <c r="G20" s="21" t="s">
        <v>131</v>
      </c>
      <c r="H20" s="9">
        <v>194.5</v>
      </c>
      <c r="I20" s="10">
        <v>66</v>
      </c>
      <c r="J20" s="11">
        <f t="shared" si="2"/>
        <v>0.67068965517241375</v>
      </c>
      <c r="K20" s="9">
        <v>4</v>
      </c>
      <c r="L20" s="9">
        <v>54.65</v>
      </c>
      <c r="M20" s="9">
        <v>190.5</v>
      </c>
      <c r="N20" s="11">
        <f t="shared" si="1"/>
        <v>0.65689655172413797</v>
      </c>
      <c r="O20" s="9">
        <v>10</v>
      </c>
    </row>
    <row r="21" spans="1:15" ht="15.75" customHeight="1" x14ac:dyDescent="0.2">
      <c r="A21" s="13" t="s">
        <v>75</v>
      </c>
      <c r="B21" s="13" t="s">
        <v>94</v>
      </c>
      <c r="C21" s="13"/>
      <c r="D21" s="21" t="s">
        <v>138</v>
      </c>
      <c r="E21" s="21" t="s">
        <v>139</v>
      </c>
      <c r="F21" s="21" t="s">
        <v>140</v>
      </c>
      <c r="G21" s="21" t="s">
        <v>141</v>
      </c>
      <c r="H21" s="9">
        <v>193.5</v>
      </c>
      <c r="I21" s="10">
        <v>67</v>
      </c>
      <c r="J21" s="11">
        <f t="shared" si="2"/>
        <v>0.66724137931034477</v>
      </c>
      <c r="K21" s="9">
        <v>8</v>
      </c>
      <c r="L21" s="9">
        <v>45.45</v>
      </c>
      <c r="M21" s="9">
        <v>185.5</v>
      </c>
      <c r="N21" s="11">
        <f t="shared" si="1"/>
        <v>0.6396551724137931</v>
      </c>
      <c r="O21" s="9">
        <v>11</v>
      </c>
    </row>
    <row r="22" spans="1:15" ht="15.75" customHeight="1" x14ac:dyDescent="0.2">
      <c r="A22" s="12" t="s">
        <v>70</v>
      </c>
      <c r="B22" s="12" t="s">
        <v>89</v>
      </c>
      <c r="C22" s="12"/>
      <c r="D22" s="21" t="s">
        <v>120</v>
      </c>
      <c r="E22" s="21" t="s">
        <v>121</v>
      </c>
      <c r="F22" s="21" t="s">
        <v>122</v>
      </c>
      <c r="G22" s="21" t="s">
        <v>123</v>
      </c>
      <c r="H22" s="9">
        <v>185</v>
      </c>
      <c r="I22" s="10">
        <v>65</v>
      </c>
      <c r="J22" s="11">
        <f t="shared" si="2"/>
        <v>0.63793103448275867</v>
      </c>
      <c r="K22" s="9">
        <v>0</v>
      </c>
      <c r="L22" s="9">
        <v>56.15</v>
      </c>
      <c r="M22" s="9">
        <v>185</v>
      </c>
      <c r="N22" s="11">
        <f t="shared" si="1"/>
        <v>0.63793103448275867</v>
      </c>
      <c r="O22" s="9">
        <v>12</v>
      </c>
    </row>
    <row r="23" spans="1:15" ht="15.75" customHeight="1" x14ac:dyDescent="0.2">
      <c r="A23" s="13" t="s">
        <v>78</v>
      </c>
      <c r="B23" s="13" t="s">
        <v>97</v>
      </c>
      <c r="C23" s="13"/>
      <c r="D23" s="21" t="s">
        <v>149</v>
      </c>
      <c r="E23" s="21" t="s">
        <v>123</v>
      </c>
      <c r="F23" s="21" t="s">
        <v>150</v>
      </c>
      <c r="G23" s="21" t="s">
        <v>158</v>
      </c>
      <c r="H23" s="9">
        <v>184.5</v>
      </c>
      <c r="I23" s="10">
        <v>62</v>
      </c>
      <c r="J23" s="11">
        <f t="shared" si="2"/>
        <v>0.63620689655172413</v>
      </c>
      <c r="K23" s="9">
        <v>0</v>
      </c>
      <c r="L23" s="9">
        <v>48.13</v>
      </c>
      <c r="M23" s="9">
        <v>184.5</v>
      </c>
      <c r="N23" s="11">
        <f t="shared" si="1"/>
        <v>0.63620689655172413</v>
      </c>
      <c r="O23" s="9">
        <v>13</v>
      </c>
    </row>
    <row r="24" spans="1:15" ht="15.75" customHeight="1" x14ac:dyDescent="0.2">
      <c r="A24" s="13" t="s">
        <v>77</v>
      </c>
      <c r="B24" s="13" t="s">
        <v>96</v>
      </c>
      <c r="C24" s="13"/>
      <c r="D24" s="21" t="s">
        <v>146</v>
      </c>
      <c r="E24" s="21" t="s">
        <v>147</v>
      </c>
      <c r="F24" s="21" t="s">
        <v>148</v>
      </c>
      <c r="G24" s="21" t="s">
        <v>123</v>
      </c>
      <c r="H24" s="9">
        <v>182.5</v>
      </c>
      <c r="I24" s="10">
        <v>63</v>
      </c>
      <c r="J24" s="11">
        <f t="shared" si="2"/>
        <v>0.62931034482758619</v>
      </c>
      <c r="K24" s="9">
        <v>0</v>
      </c>
      <c r="L24" s="9">
        <v>45.86</v>
      </c>
      <c r="M24" s="9">
        <v>182.5</v>
      </c>
      <c r="N24" s="11">
        <f t="shared" si="1"/>
        <v>0.62931034482758619</v>
      </c>
      <c r="O24" s="9">
        <v>14</v>
      </c>
    </row>
    <row r="25" spans="1:15" ht="15.75" customHeight="1" x14ac:dyDescent="0.2">
      <c r="A25" s="7" t="s">
        <v>66</v>
      </c>
      <c r="B25" s="7" t="s">
        <v>85</v>
      </c>
      <c r="C25" s="7"/>
      <c r="D25" s="7" t="s">
        <v>109</v>
      </c>
      <c r="E25" s="7" t="s">
        <v>110</v>
      </c>
      <c r="F25" s="7" t="s">
        <v>111</v>
      </c>
      <c r="G25" s="7" t="s">
        <v>112</v>
      </c>
      <c r="H25" s="9">
        <v>184</v>
      </c>
      <c r="I25" s="10">
        <v>64</v>
      </c>
      <c r="J25" s="11">
        <f t="shared" si="2"/>
        <v>0.6344827586206897</v>
      </c>
      <c r="K25" s="9">
        <v>4</v>
      </c>
      <c r="L25" s="9">
        <v>42.71</v>
      </c>
      <c r="M25" s="9">
        <v>180</v>
      </c>
      <c r="N25" s="11">
        <f t="shared" si="1"/>
        <v>0.62068965517241381</v>
      </c>
      <c r="O25" s="9">
        <v>15</v>
      </c>
    </row>
    <row r="26" spans="1:15" ht="15.75" customHeight="1" x14ac:dyDescent="0.2">
      <c r="A26" s="13" t="s">
        <v>80</v>
      </c>
      <c r="B26" s="13" t="s">
        <v>99</v>
      </c>
      <c r="C26" s="13"/>
      <c r="D26" s="21" t="s">
        <v>154</v>
      </c>
      <c r="E26" s="21" t="s">
        <v>123</v>
      </c>
      <c r="F26" s="21" t="s">
        <v>155</v>
      </c>
      <c r="G26" s="21" t="s">
        <v>123</v>
      </c>
      <c r="H26" s="9">
        <v>178</v>
      </c>
      <c r="I26" s="10">
        <v>59</v>
      </c>
      <c r="J26" s="11">
        <f t="shared" si="2"/>
        <v>0.61379310344827587</v>
      </c>
      <c r="K26" s="9">
        <v>8</v>
      </c>
      <c r="L26" s="9">
        <v>50.1</v>
      </c>
      <c r="M26" s="9">
        <v>170</v>
      </c>
      <c r="N26" s="11">
        <f t="shared" si="1"/>
        <v>0.58620689655172409</v>
      </c>
      <c r="O26" s="9">
        <v>16</v>
      </c>
    </row>
    <row r="27" spans="1:15" ht="15.75" customHeight="1" x14ac:dyDescent="0.2">
      <c r="A27" s="12" t="s">
        <v>81</v>
      </c>
      <c r="B27" s="12" t="s">
        <v>100</v>
      </c>
      <c r="C27" s="12"/>
      <c r="D27" s="21" t="s">
        <v>109</v>
      </c>
      <c r="E27" s="21" t="s">
        <v>110</v>
      </c>
      <c r="F27" s="21" t="s">
        <v>156</v>
      </c>
      <c r="G27" s="21" t="s">
        <v>157</v>
      </c>
      <c r="H27" s="9">
        <v>166</v>
      </c>
      <c r="I27" s="10">
        <v>56</v>
      </c>
      <c r="J27" s="11">
        <f t="shared" si="2"/>
        <v>0.57241379310344831</v>
      </c>
      <c r="K27" s="9">
        <v>0</v>
      </c>
      <c r="L27" s="9">
        <v>42.26</v>
      </c>
      <c r="M27" s="9">
        <v>166</v>
      </c>
      <c r="N27" s="11">
        <f t="shared" si="1"/>
        <v>0.57241379310344831</v>
      </c>
      <c r="O27" s="9">
        <v>17</v>
      </c>
    </row>
    <row r="28" spans="1:15" ht="15.75" customHeight="1" x14ac:dyDescent="0.2">
      <c r="A28" s="7" t="s">
        <v>64</v>
      </c>
      <c r="B28" s="7" t="s">
        <v>82</v>
      </c>
      <c r="C28" s="8"/>
      <c r="D28" s="7" t="s">
        <v>101</v>
      </c>
      <c r="E28" s="7" t="s">
        <v>123</v>
      </c>
      <c r="F28" s="7" t="s">
        <v>102</v>
      </c>
      <c r="G28" s="7" t="s">
        <v>123</v>
      </c>
      <c r="H28" s="9">
        <v>190</v>
      </c>
      <c r="I28" s="10">
        <v>66</v>
      </c>
      <c r="J28" s="11">
        <f>H28/290</f>
        <v>0.65517241379310343</v>
      </c>
      <c r="K28" s="9" t="s">
        <v>396</v>
      </c>
      <c r="L28" s="9" t="s">
        <v>396</v>
      </c>
      <c r="M28" s="9" t="s">
        <v>396</v>
      </c>
      <c r="N28" s="11" t="s">
        <v>396</v>
      </c>
      <c r="O28" s="9" t="s">
        <v>396</v>
      </c>
    </row>
    <row r="29" spans="1:15" ht="15.75" customHeight="1" x14ac:dyDescent="0.2">
      <c r="A29" s="7" t="s">
        <v>65</v>
      </c>
      <c r="B29" s="7" t="s">
        <v>83</v>
      </c>
      <c r="C29" s="7"/>
      <c r="D29" s="7" t="s">
        <v>103</v>
      </c>
      <c r="E29" s="7" t="s">
        <v>123</v>
      </c>
      <c r="F29" s="7" t="s">
        <v>104</v>
      </c>
      <c r="G29" s="7" t="s">
        <v>123</v>
      </c>
      <c r="H29" s="9" t="s">
        <v>397</v>
      </c>
      <c r="I29" s="10" t="s">
        <v>397</v>
      </c>
      <c r="J29" s="11" t="s">
        <v>397</v>
      </c>
      <c r="K29" s="9" t="s">
        <v>397</v>
      </c>
      <c r="L29" s="9" t="s">
        <v>397</v>
      </c>
      <c r="M29" s="9" t="s">
        <v>397</v>
      </c>
      <c r="N29" s="11" t="s">
        <v>397</v>
      </c>
      <c r="O29" s="9" t="s">
        <v>397</v>
      </c>
    </row>
    <row r="30" spans="1:15" ht="15.75" customHeight="1" x14ac:dyDescent="0.2">
      <c r="A30" s="13"/>
      <c r="B30" s="13"/>
      <c r="C30" s="13"/>
      <c r="D30" s="21"/>
      <c r="E30" s="21"/>
      <c r="F30" s="21"/>
      <c r="G30" s="21"/>
      <c r="H30" s="9"/>
      <c r="I30" s="10"/>
      <c r="J30" s="11"/>
      <c r="K30" s="9"/>
      <c r="L30" s="9"/>
      <c r="M30" s="9"/>
      <c r="N30" s="11"/>
      <c r="O30" s="9"/>
    </row>
    <row r="31" spans="1:15" ht="15.75" customHeight="1" x14ac:dyDescent="0.2">
      <c r="A31" s="12"/>
      <c r="B31" s="12"/>
      <c r="C31" s="12"/>
      <c r="D31" s="21"/>
      <c r="E31" s="21"/>
      <c r="F31" s="21"/>
      <c r="G31" s="21"/>
      <c r="H31" s="9"/>
      <c r="I31" s="10"/>
      <c r="J31" s="11"/>
      <c r="K31" s="9"/>
      <c r="L31" s="9"/>
      <c r="M31" s="9"/>
      <c r="N31" s="11"/>
      <c r="O31" s="9"/>
    </row>
    <row r="32" spans="1:15" ht="15.75" customHeight="1" x14ac:dyDescent="0.2">
      <c r="A32" s="12"/>
      <c r="B32" s="12"/>
      <c r="C32" s="12"/>
      <c r="D32" s="21"/>
      <c r="E32" s="21"/>
      <c r="F32" s="21"/>
      <c r="G32" s="21"/>
      <c r="H32" s="9"/>
      <c r="I32" s="10"/>
      <c r="J32" s="11"/>
      <c r="K32" s="9"/>
      <c r="L32" s="9"/>
      <c r="M32" s="9"/>
      <c r="N32" s="11"/>
      <c r="O32" s="9"/>
    </row>
    <row r="33" spans="1:15" ht="15.75" customHeight="1" x14ac:dyDescent="0.2">
      <c r="A33" s="12"/>
      <c r="B33" s="12"/>
      <c r="C33" s="12"/>
      <c r="D33" s="21"/>
      <c r="E33" s="21"/>
      <c r="F33" s="21"/>
      <c r="G33" s="21"/>
      <c r="H33" s="9"/>
      <c r="I33" s="10"/>
      <c r="J33" s="11"/>
      <c r="K33" s="9"/>
      <c r="L33" s="9"/>
      <c r="M33" s="9"/>
      <c r="N33" s="11"/>
      <c r="O33" s="9"/>
    </row>
    <row r="34" spans="1:15" ht="15.75" customHeight="1" x14ac:dyDescent="0.2">
      <c r="A34" s="12"/>
      <c r="B34" s="12"/>
      <c r="C34" s="12"/>
      <c r="D34" s="22"/>
      <c r="E34" s="22"/>
      <c r="F34" s="22"/>
      <c r="G34" s="22"/>
      <c r="H34" s="9"/>
      <c r="I34" s="10"/>
      <c r="J34" s="11"/>
      <c r="K34" s="9"/>
      <c r="L34" s="9"/>
      <c r="M34" s="9"/>
      <c r="N34" s="11"/>
      <c r="O34" s="9"/>
    </row>
    <row r="35" spans="1:15" ht="15.75" customHeight="1" x14ac:dyDescent="0.2">
      <c r="A35" s="13"/>
      <c r="B35" s="13"/>
      <c r="C35" s="13"/>
      <c r="D35" s="21"/>
      <c r="E35" s="21"/>
      <c r="F35" s="21"/>
      <c r="G35" s="21"/>
      <c r="H35" s="9"/>
      <c r="I35" s="9"/>
      <c r="J35" s="9"/>
      <c r="K35" s="9"/>
      <c r="L35" s="9"/>
      <c r="M35" s="9"/>
      <c r="N35" s="9"/>
      <c r="O35" s="9"/>
    </row>
    <row r="36" spans="1:15" ht="15.75" customHeight="1" x14ac:dyDescent="0.2">
      <c r="A36" s="13"/>
      <c r="B36" s="13"/>
      <c r="C36" s="13"/>
      <c r="D36" s="22"/>
      <c r="E36" s="22"/>
      <c r="F36" s="22"/>
      <c r="G36" s="22"/>
      <c r="H36" s="9"/>
      <c r="I36" s="9"/>
      <c r="J36" s="9"/>
      <c r="K36" s="9"/>
      <c r="L36" s="9"/>
      <c r="M36" s="9"/>
      <c r="N36" s="9"/>
      <c r="O36" s="9"/>
    </row>
    <row r="37" spans="1:15" ht="15.75" customHeight="1" x14ac:dyDescent="0.2">
      <c r="A37" s="13"/>
      <c r="B37" s="13"/>
      <c r="C37" s="13"/>
      <c r="D37" s="21"/>
      <c r="E37" s="21"/>
      <c r="F37" s="21"/>
      <c r="G37" s="21"/>
      <c r="H37" s="9"/>
      <c r="I37" s="10"/>
      <c r="J37" s="11"/>
      <c r="K37" s="9"/>
      <c r="L37" s="9"/>
      <c r="M37" s="9"/>
      <c r="N37" s="11"/>
      <c r="O37" s="9"/>
    </row>
    <row r="38" spans="1:15" ht="15.75" customHeight="1" x14ac:dyDescent="0.2">
      <c r="A38" s="12"/>
      <c r="B38" s="12"/>
      <c r="C38" s="12"/>
      <c r="D38" s="21"/>
      <c r="E38" s="21"/>
      <c r="F38" s="21"/>
      <c r="G38" s="21"/>
      <c r="H38" s="9"/>
      <c r="I38" s="10"/>
      <c r="J38" s="11"/>
      <c r="K38" s="9"/>
      <c r="L38" s="9"/>
      <c r="M38" s="9"/>
      <c r="N38" s="9"/>
      <c r="O38" s="9"/>
    </row>
  </sheetData>
  <sortState xmlns:xlrd2="http://schemas.microsoft.com/office/spreadsheetml/2017/richdata2" ref="A11:O29">
    <sortCondition ref="O13:O29"/>
  </sortState>
  <phoneticPr fontId="2" type="noConversion"/>
  <pageMargins left="0.25" right="0.25" top="0.75" bottom="0.75" header="0.3" footer="0.3"/>
  <pageSetup paperSize="9" scale="73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tabSelected="1" topLeftCell="C19" zoomScaleNormal="100" workbookViewId="0">
      <selection activeCell="C31" sqref="A31:XFD32"/>
    </sheetView>
  </sheetViews>
  <sheetFormatPr defaultColWidth="8.85546875" defaultRowHeight="14.25" x14ac:dyDescent="0.2"/>
  <cols>
    <col min="1" max="1" width="7.85546875" style="2" customWidth="1"/>
    <col min="2" max="2" width="11.85546875" style="2" customWidth="1"/>
    <col min="3" max="3" width="12.28515625" style="2" customWidth="1"/>
    <col min="4" max="4" width="26.42578125" style="1" customWidth="1"/>
    <col min="5" max="5" width="19" style="14" bestFit="1" customWidth="1"/>
    <col min="6" max="6" width="25.7109375" style="1" customWidth="1"/>
    <col min="7" max="7" width="14" style="1" customWidth="1"/>
    <col min="8" max="8" width="10.42578125" style="1" customWidth="1"/>
    <col min="9" max="9" width="7.7109375" style="23" customWidth="1"/>
    <col min="10" max="10" width="12.28515625" style="1" customWidth="1"/>
    <col min="11" max="12" width="10.5703125" style="1" customWidth="1"/>
    <col min="13" max="13" width="11.7109375" style="1" customWidth="1"/>
    <col min="14" max="14" width="14.140625" style="1" customWidth="1"/>
    <col min="15" max="15" width="8.42578125" style="1" customWidth="1"/>
    <col min="16" max="16384" width="8.85546875" style="1"/>
  </cols>
  <sheetData>
    <row r="1" spans="1:15" ht="18.75" customHeight="1" x14ac:dyDescent="0.25">
      <c r="A1" s="15" t="s">
        <v>0</v>
      </c>
      <c r="B1" s="15"/>
      <c r="C1" s="15"/>
      <c r="D1" s="16"/>
      <c r="E1" s="16"/>
      <c r="F1" s="16"/>
      <c r="G1" s="16"/>
      <c r="H1" s="16"/>
      <c r="I1" s="17"/>
      <c r="J1" s="16"/>
      <c r="K1" s="16"/>
      <c r="L1" s="16"/>
    </row>
    <row r="2" spans="1:15" ht="15" x14ac:dyDescent="0.25">
      <c r="A2" s="15" t="s">
        <v>1</v>
      </c>
      <c r="B2" s="15" t="s">
        <v>27</v>
      </c>
      <c r="C2" s="15"/>
      <c r="D2" s="18" t="s">
        <v>22</v>
      </c>
      <c r="E2" s="19">
        <v>44961</v>
      </c>
      <c r="F2" s="18"/>
      <c r="H2" s="18"/>
      <c r="I2" s="17"/>
      <c r="J2" s="18"/>
    </row>
    <row r="3" spans="1:15" ht="23.25" customHeight="1" x14ac:dyDescent="0.25">
      <c r="A3" s="15" t="s">
        <v>25</v>
      </c>
      <c r="B3" s="15"/>
      <c r="C3" s="15"/>
      <c r="D3" s="18" t="s">
        <v>3</v>
      </c>
      <c r="E3" s="16" t="s">
        <v>28</v>
      </c>
      <c r="F3" s="16"/>
      <c r="G3" s="16"/>
      <c r="H3" s="16"/>
      <c r="I3" s="17"/>
      <c r="J3" s="18"/>
    </row>
    <row r="4" spans="1:15" ht="15" x14ac:dyDescent="0.25">
      <c r="A4" s="15"/>
      <c r="B4" s="15"/>
      <c r="C4" s="15"/>
      <c r="D4" s="18" t="s">
        <v>4</v>
      </c>
      <c r="E4" s="16" t="s">
        <v>160</v>
      </c>
      <c r="F4" s="16"/>
      <c r="G4" s="16"/>
      <c r="H4" s="16"/>
      <c r="I4" s="17"/>
      <c r="J4" s="18"/>
    </row>
    <row r="5" spans="1:15" ht="15" x14ac:dyDescent="0.25">
      <c r="A5" s="15" t="s">
        <v>5</v>
      </c>
      <c r="B5" s="15" t="s">
        <v>30</v>
      </c>
      <c r="C5" s="15"/>
      <c r="D5" s="18"/>
      <c r="E5" s="16"/>
      <c r="F5" s="16"/>
      <c r="G5" s="16"/>
      <c r="H5" s="16"/>
      <c r="I5" s="17"/>
      <c r="J5" s="18"/>
    </row>
    <row r="6" spans="1:15" ht="15" x14ac:dyDescent="0.25">
      <c r="D6" s="16"/>
      <c r="E6" s="16"/>
      <c r="F6" s="16"/>
      <c r="G6" s="16"/>
      <c r="H6" s="16"/>
      <c r="I6" s="17"/>
      <c r="J6" s="18"/>
    </row>
    <row r="7" spans="1:15" ht="15" x14ac:dyDescent="0.25">
      <c r="D7" s="16"/>
      <c r="E7" s="16"/>
      <c r="F7" s="16"/>
      <c r="G7" s="16"/>
      <c r="H7" s="16"/>
      <c r="I7" s="17"/>
      <c r="J7" s="18"/>
    </row>
    <row r="8" spans="1:15" ht="15" x14ac:dyDescent="0.25">
      <c r="D8" s="16"/>
      <c r="E8" s="16"/>
      <c r="F8" s="16"/>
      <c r="G8" s="16"/>
      <c r="H8" s="16"/>
      <c r="I8" s="17"/>
      <c r="J8" s="18"/>
    </row>
    <row r="10" spans="1:15" s="25" customFormat="1" ht="45" customHeight="1" x14ac:dyDescent="0.2">
      <c r="A10" s="24" t="s">
        <v>6</v>
      </c>
      <c r="B10" s="3" t="s">
        <v>7</v>
      </c>
      <c r="C10" s="4" t="s">
        <v>8</v>
      </c>
      <c r="D10" s="4" t="s">
        <v>9</v>
      </c>
      <c r="E10" s="3" t="s">
        <v>24</v>
      </c>
      <c r="F10" s="4" t="s">
        <v>10</v>
      </c>
      <c r="G10" s="3" t="s">
        <v>23</v>
      </c>
      <c r="H10" s="4" t="s">
        <v>11</v>
      </c>
      <c r="I10" s="20" t="s">
        <v>12</v>
      </c>
      <c r="J10" s="5" t="s">
        <v>13</v>
      </c>
      <c r="K10" s="4" t="s">
        <v>14</v>
      </c>
      <c r="L10" s="4" t="s">
        <v>26</v>
      </c>
      <c r="M10" s="4" t="s">
        <v>15</v>
      </c>
      <c r="N10" s="5" t="s">
        <v>16</v>
      </c>
      <c r="O10" s="6" t="s">
        <v>17</v>
      </c>
    </row>
    <row r="11" spans="1:15" ht="15.75" customHeight="1" x14ac:dyDescent="0.2">
      <c r="A11" s="7" t="s">
        <v>67</v>
      </c>
      <c r="B11" s="26">
        <v>0.43402777777777773</v>
      </c>
      <c r="C11" s="8"/>
      <c r="D11" s="7" t="s">
        <v>113</v>
      </c>
      <c r="E11" s="7" t="s">
        <v>114</v>
      </c>
      <c r="F11" s="7" t="s">
        <v>115</v>
      </c>
      <c r="G11" s="7" t="s">
        <v>114</v>
      </c>
      <c r="H11" s="9">
        <v>190.5</v>
      </c>
      <c r="I11" s="10">
        <v>76</v>
      </c>
      <c r="J11" s="11">
        <f t="shared" ref="J11:J30" si="0">H11/260</f>
        <v>0.73269230769230764</v>
      </c>
      <c r="K11" s="9">
        <v>0</v>
      </c>
      <c r="L11" s="9">
        <v>46.75</v>
      </c>
      <c r="M11" s="9">
        <v>190.5</v>
      </c>
      <c r="N11" s="11">
        <f t="shared" ref="N11:N30" si="1">M11/260</f>
        <v>0.73269230769230764</v>
      </c>
      <c r="O11" s="9" t="s">
        <v>399</v>
      </c>
    </row>
    <row r="12" spans="1:15" ht="15.75" customHeight="1" x14ac:dyDescent="0.2">
      <c r="A12" s="13" t="s">
        <v>179</v>
      </c>
      <c r="B12" s="13" t="s">
        <v>203</v>
      </c>
      <c r="C12" s="13"/>
      <c r="D12" s="21" t="s">
        <v>266</v>
      </c>
      <c r="E12" s="21" t="s">
        <v>267</v>
      </c>
      <c r="F12" s="21" t="s">
        <v>268</v>
      </c>
      <c r="G12" s="21" t="s">
        <v>269</v>
      </c>
      <c r="H12" s="9">
        <v>187</v>
      </c>
      <c r="I12" s="10">
        <v>71</v>
      </c>
      <c r="J12" s="11">
        <f t="shared" si="0"/>
        <v>0.71923076923076923</v>
      </c>
      <c r="K12" s="9">
        <v>0</v>
      </c>
      <c r="L12" s="9">
        <v>44.94</v>
      </c>
      <c r="M12" s="9">
        <v>187</v>
      </c>
      <c r="N12" s="11">
        <f t="shared" si="1"/>
        <v>0.71923076923076923</v>
      </c>
      <c r="O12" s="9" t="s">
        <v>398</v>
      </c>
    </row>
    <row r="13" spans="1:15" ht="15.75" customHeight="1" x14ac:dyDescent="0.2">
      <c r="A13" s="13" t="s">
        <v>169</v>
      </c>
      <c r="B13" s="13" t="s">
        <v>190</v>
      </c>
      <c r="C13" s="13"/>
      <c r="D13" s="21" t="s">
        <v>230</v>
      </c>
      <c r="E13" s="21" t="s">
        <v>231</v>
      </c>
      <c r="F13" s="21" t="s">
        <v>232</v>
      </c>
      <c r="G13" s="21" t="s">
        <v>231</v>
      </c>
      <c r="H13" s="9">
        <v>182.5</v>
      </c>
      <c r="I13" s="10">
        <v>71</v>
      </c>
      <c r="J13" s="11">
        <f t="shared" si="0"/>
        <v>0.70192307692307687</v>
      </c>
      <c r="K13" s="9">
        <v>0</v>
      </c>
      <c r="L13" s="9">
        <v>48.2</v>
      </c>
      <c r="M13" s="9">
        <v>182.5</v>
      </c>
      <c r="N13" s="11">
        <f t="shared" si="1"/>
        <v>0.70192307692307687</v>
      </c>
      <c r="O13" s="9">
        <v>3</v>
      </c>
    </row>
    <row r="14" spans="1:15" ht="15.75" customHeight="1" x14ac:dyDescent="0.2">
      <c r="A14" s="12" t="s">
        <v>181</v>
      </c>
      <c r="B14" s="12" t="s">
        <v>205</v>
      </c>
      <c r="C14" s="12"/>
      <c r="D14" s="21" t="s">
        <v>272</v>
      </c>
      <c r="E14" s="21" t="s">
        <v>273</v>
      </c>
      <c r="F14" s="21" t="s">
        <v>274</v>
      </c>
      <c r="G14" s="21" t="s">
        <v>275</v>
      </c>
      <c r="H14" s="9">
        <v>181</v>
      </c>
      <c r="I14" s="10">
        <v>70</v>
      </c>
      <c r="J14" s="11">
        <f t="shared" si="0"/>
        <v>0.69615384615384612</v>
      </c>
      <c r="K14" s="9">
        <v>0</v>
      </c>
      <c r="L14" s="9">
        <v>4664</v>
      </c>
      <c r="M14" s="9">
        <v>181</v>
      </c>
      <c r="N14" s="11">
        <f t="shared" si="1"/>
        <v>0.69615384615384612</v>
      </c>
      <c r="O14" s="9">
        <v>4</v>
      </c>
    </row>
    <row r="15" spans="1:15" ht="15.75" customHeight="1" x14ac:dyDescent="0.2">
      <c r="A15" s="12" t="s">
        <v>180</v>
      </c>
      <c r="B15" s="12" t="s">
        <v>204</v>
      </c>
      <c r="C15" s="12"/>
      <c r="D15" s="21" t="s">
        <v>270</v>
      </c>
      <c r="E15" s="21" t="s">
        <v>158</v>
      </c>
      <c r="F15" s="21" t="s">
        <v>271</v>
      </c>
      <c r="G15" s="21" t="s">
        <v>158</v>
      </c>
      <c r="H15" s="9">
        <v>180</v>
      </c>
      <c r="I15" s="10">
        <v>69</v>
      </c>
      <c r="J15" s="11">
        <f t="shared" si="0"/>
        <v>0.69230769230769229</v>
      </c>
      <c r="K15" s="9">
        <v>0</v>
      </c>
      <c r="L15" s="9">
        <v>47.19</v>
      </c>
      <c r="M15" s="9">
        <v>180</v>
      </c>
      <c r="N15" s="11">
        <f t="shared" si="1"/>
        <v>0.69230769230769229</v>
      </c>
      <c r="O15" s="9">
        <v>5</v>
      </c>
    </row>
    <row r="16" spans="1:15" ht="15.75" customHeight="1" x14ac:dyDescent="0.2">
      <c r="A16" s="13" t="s">
        <v>74</v>
      </c>
      <c r="B16" s="13" t="s">
        <v>193</v>
      </c>
      <c r="C16" s="13"/>
      <c r="D16" s="21" t="s">
        <v>136</v>
      </c>
      <c r="E16" s="21" t="s">
        <v>123</v>
      </c>
      <c r="F16" s="21" t="s">
        <v>137</v>
      </c>
      <c r="G16" s="21" t="s">
        <v>123</v>
      </c>
      <c r="H16" s="9">
        <v>180</v>
      </c>
      <c r="I16" s="10">
        <v>69</v>
      </c>
      <c r="J16" s="11">
        <f t="shared" si="0"/>
        <v>0.69230769230769229</v>
      </c>
      <c r="K16" s="9">
        <v>0</v>
      </c>
      <c r="L16" s="9">
        <v>47.7</v>
      </c>
      <c r="M16" s="9">
        <v>180</v>
      </c>
      <c r="N16" s="11">
        <f t="shared" si="1"/>
        <v>0.69230769230769229</v>
      </c>
      <c r="O16" s="9">
        <v>6</v>
      </c>
    </row>
    <row r="17" spans="1:15" ht="15.75" customHeight="1" x14ac:dyDescent="0.2">
      <c r="A17" s="12" t="s">
        <v>178</v>
      </c>
      <c r="B17" s="12" t="s">
        <v>202</v>
      </c>
      <c r="C17" s="12"/>
      <c r="D17" s="22" t="s">
        <v>262</v>
      </c>
      <c r="E17" s="22" t="s">
        <v>263</v>
      </c>
      <c r="F17" s="22" t="s">
        <v>264</v>
      </c>
      <c r="G17" s="22" t="s">
        <v>265</v>
      </c>
      <c r="H17" s="9">
        <v>179</v>
      </c>
      <c r="I17" s="10">
        <v>69</v>
      </c>
      <c r="J17" s="11">
        <f t="shared" si="0"/>
        <v>0.68846153846153846</v>
      </c>
      <c r="K17" s="9">
        <v>0</v>
      </c>
      <c r="L17" s="9">
        <v>44.13</v>
      </c>
      <c r="M17" s="9">
        <v>179</v>
      </c>
      <c r="N17" s="11">
        <f t="shared" si="1"/>
        <v>0.68846153846153846</v>
      </c>
      <c r="O17" s="9">
        <v>7</v>
      </c>
    </row>
    <row r="18" spans="1:15" ht="15.75" customHeight="1" x14ac:dyDescent="0.2">
      <c r="A18" s="13" t="s">
        <v>174</v>
      </c>
      <c r="B18" s="13" t="s">
        <v>198</v>
      </c>
      <c r="C18" s="13"/>
      <c r="D18" s="21" t="s">
        <v>248</v>
      </c>
      <c r="E18" s="21" t="s">
        <v>249</v>
      </c>
      <c r="F18" s="21" t="s">
        <v>250</v>
      </c>
      <c r="G18" s="21" t="s">
        <v>251</v>
      </c>
      <c r="H18" s="9">
        <v>178</v>
      </c>
      <c r="I18" s="10">
        <v>69</v>
      </c>
      <c r="J18" s="11">
        <f t="shared" si="0"/>
        <v>0.68461538461538463</v>
      </c>
      <c r="K18" s="9">
        <v>0</v>
      </c>
      <c r="L18" s="9">
        <v>46.58</v>
      </c>
      <c r="M18" s="9">
        <v>178</v>
      </c>
      <c r="N18" s="11">
        <f t="shared" si="1"/>
        <v>0.68461538461538463</v>
      </c>
      <c r="O18" s="9">
        <v>8</v>
      </c>
    </row>
    <row r="19" spans="1:15" ht="15.75" customHeight="1" x14ac:dyDescent="0.2">
      <c r="A19" s="7" t="s">
        <v>165</v>
      </c>
      <c r="B19" s="7" t="s">
        <v>186</v>
      </c>
      <c r="C19" s="7"/>
      <c r="D19" s="7" t="s">
        <v>217</v>
      </c>
      <c r="E19" s="7" t="s">
        <v>218</v>
      </c>
      <c r="F19" s="7" t="s">
        <v>219</v>
      </c>
      <c r="G19" s="7" t="s">
        <v>220</v>
      </c>
      <c r="H19" s="9">
        <v>176</v>
      </c>
      <c r="I19" s="10">
        <v>67</v>
      </c>
      <c r="J19" s="11">
        <f t="shared" si="0"/>
        <v>0.67692307692307696</v>
      </c>
      <c r="K19" s="9">
        <v>0</v>
      </c>
      <c r="L19" s="9">
        <v>49.04</v>
      </c>
      <c r="M19" s="9">
        <v>176</v>
      </c>
      <c r="N19" s="11">
        <f t="shared" si="1"/>
        <v>0.67692307692307696</v>
      </c>
      <c r="O19" s="9">
        <v>9</v>
      </c>
    </row>
    <row r="20" spans="1:15" ht="15.75" customHeight="1" x14ac:dyDescent="0.2">
      <c r="A20" s="13" t="s">
        <v>173</v>
      </c>
      <c r="B20" s="13" t="s">
        <v>197</v>
      </c>
      <c r="C20" s="13"/>
      <c r="D20" s="21" t="s">
        <v>245</v>
      </c>
      <c r="E20" s="21" t="s">
        <v>246</v>
      </c>
      <c r="F20" s="21" t="s">
        <v>247</v>
      </c>
      <c r="G20" s="21" t="s">
        <v>123</v>
      </c>
      <c r="H20" s="9">
        <v>181</v>
      </c>
      <c r="I20" s="10">
        <v>69</v>
      </c>
      <c r="J20" s="11">
        <f t="shared" si="0"/>
        <v>0.69615384615384612</v>
      </c>
      <c r="K20" s="9">
        <v>8</v>
      </c>
      <c r="L20" s="9">
        <v>48.35</v>
      </c>
      <c r="M20" s="9">
        <v>173</v>
      </c>
      <c r="N20" s="11">
        <f t="shared" si="1"/>
        <v>0.66538461538461535</v>
      </c>
      <c r="O20" s="9">
        <v>10</v>
      </c>
    </row>
    <row r="21" spans="1:15" ht="15.75" customHeight="1" x14ac:dyDescent="0.2">
      <c r="A21" s="12" t="s">
        <v>177</v>
      </c>
      <c r="B21" s="12" t="s">
        <v>201</v>
      </c>
      <c r="C21" s="12"/>
      <c r="D21" s="21" t="s">
        <v>217</v>
      </c>
      <c r="E21" s="21" t="s">
        <v>218</v>
      </c>
      <c r="F21" s="21" t="s">
        <v>260</v>
      </c>
      <c r="G21" s="21" t="s">
        <v>261</v>
      </c>
      <c r="H21" s="9">
        <v>177</v>
      </c>
      <c r="I21" s="10">
        <v>68</v>
      </c>
      <c r="J21" s="11">
        <f t="shared" si="0"/>
        <v>0.68076923076923079</v>
      </c>
      <c r="K21" s="9">
        <v>4</v>
      </c>
      <c r="L21" s="9">
        <v>50.27</v>
      </c>
      <c r="M21" s="9">
        <v>173</v>
      </c>
      <c r="N21" s="11">
        <f t="shared" si="1"/>
        <v>0.66538461538461535</v>
      </c>
      <c r="O21" s="9">
        <v>11</v>
      </c>
    </row>
    <row r="22" spans="1:15" ht="15.75" customHeight="1" x14ac:dyDescent="0.2">
      <c r="A22" s="12" t="s">
        <v>182</v>
      </c>
      <c r="B22" s="12" t="s">
        <v>206</v>
      </c>
      <c r="C22" s="12"/>
      <c r="D22" s="21" t="s">
        <v>276</v>
      </c>
      <c r="E22" s="21" t="s">
        <v>277</v>
      </c>
      <c r="F22" s="21" t="s">
        <v>278</v>
      </c>
      <c r="G22" s="21" t="s">
        <v>279</v>
      </c>
      <c r="H22" s="9">
        <v>173</v>
      </c>
      <c r="I22" s="10">
        <v>67</v>
      </c>
      <c r="J22" s="11">
        <f t="shared" si="0"/>
        <v>0.66538461538461535</v>
      </c>
      <c r="K22" s="9">
        <v>0</v>
      </c>
      <c r="L22" s="9">
        <v>48.3</v>
      </c>
      <c r="M22" s="9">
        <v>173</v>
      </c>
      <c r="N22" s="11">
        <f t="shared" si="1"/>
        <v>0.66538461538461535</v>
      </c>
      <c r="O22" s="9">
        <v>12</v>
      </c>
    </row>
    <row r="23" spans="1:15" ht="15.75" customHeight="1" x14ac:dyDescent="0.2">
      <c r="A23" s="13" t="s">
        <v>76</v>
      </c>
      <c r="B23" s="13" t="s">
        <v>195</v>
      </c>
      <c r="C23" s="13"/>
      <c r="D23" s="22" t="s">
        <v>142</v>
      </c>
      <c r="E23" s="22" t="s">
        <v>143</v>
      </c>
      <c r="F23" s="22" t="s">
        <v>144</v>
      </c>
      <c r="G23" s="22" t="s">
        <v>145</v>
      </c>
      <c r="H23" s="9">
        <v>176</v>
      </c>
      <c r="I23" s="10">
        <v>66</v>
      </c>
      <c r="J23" s="11">
        <f t="shared" si="0"/>
        <v>0.67692307692307696</v>
      </c>
      <c r="K23" s="9">
        <v>4</v>
      </c>
      <c r="L23" s="9">
        <v>50.71</v>
      </c>
      <c r="M23" s="9">
        <v>172</v>
      </c>
      <c r="N23" s="11">
        <f t="shared" si="1"/>
        <v>0.66153846153846152</v>
      </c>
      <c r="O23" s="9">
        <v>13</v>
      </c>
    </row>
    <row r="24" spans="1:15" ht="15.75" customHeight="1" x14ac:dyDescent="0.2">
      <c r="A24" s="12" t="s">
        <v>166</v>
      </c>
      <c r="B24" s="12" t="s">
        <v>187</v>
      </c>
      <c r="C24" s="12"/>
      <c r="D24" s="21" t="s">
        <v>221</v>
      </c>
      <c r="E24" s="21" t="s">
        <v>222</v>
      </c>
      <c r="F24" s="21" t="s">
        <v>223</v>
      </c>
      <c r="G24" s="21" t="s">
        <v>224</v>
      </c>
      <c r="H24" s="9">
        <v>171.5</v>
      </c>
      <c r="I24" s="10">
        <v>65</v>
      </c>
      <c r="J24" s="11">
        <f t="shared" si="0"/>
        <v>0.6596153846153846</v>
      </c>
      <c r="K24" s="9">
        <v>0</v>
      </c>
      <c r="L24" s="9">
        <v>46.67</v>
      </c>
      <c r="M24" s="9">
        <v>171.5</v>
      </c>
      <c r="N24" s="11">
        <f t="shared" si="1"/>
        <v>0.6596153846153846</v>
      </c>
      <c r="O24" s="9">
        <v>14</v>
      </c>
    </row>
    <row r="25" spans="1:15" ht="15.75" customHeight="1" x14ac:dyDescent="0.2">
      <c r="A25" s="13" t="s">
        <v>171</v>
      </c>
      <c r="B25" s="13" t="s">
        <v>192</v>
      </c>
      <c r="C25" s="13"/>
      <c r="D25" s="21" t="s">
        <v>237</v>
      </c>
      <c r="E25" s="21" t="s">
        <v>238</v>
      </c>
      <c r="F25" s="21" t="s">
        <v>239</v>
      </c>
      <c r="G25" s="21" t="s">
        <v>240</v>
      </c>
      <c r="H25" s="9">
        <v>169.5</v>
      </c>
      <c r="I25" s="10">
        <v>64</v>
      </c>
      <c r="J25" s="11">
        <f t="shared" si="0"/>
        <v>0.65192307692307694</v>
      </c>
      <c r="K25" s="9">
        <v>0</v>
      </c>
      <c r="L25" s="9">
        <v>43.64</v>
      </c>
      <c r="M25" s="9">
        <v>169.5</v>
      </c>
      <c r="N25" s="11">
        <f t="shared" si="1"/>
        <v>0.65192307692307694</v>
      </c>
      <c r="O25" s="9">
        <v>15</v>
      </c>
    </row>
    <row r="26" spans="1:15" ht="15.75" customHeight="1" x14ac:dyDescent="0.2">
      <c r="A26" s="12" t="s">
        <v>168</v>
      </c>
      <c r="B26" s="12" t="s">
        <v>189</v>
      </c>
      <c r="C26" s="12"/>
      <c r="D26" s="21" t="s">
        <v>227</v>
      </c>
      <c r="E26" s="21" t="s">
        <v>123</v>
      </c>
      <c r="F26" s="21" t="s">
        <v>228</v>
      </c>
      <c r="G26" s="21" t="s">
        <v>229</v>
      </c>
      <c r="H26" s="9">
        <v>175.5</v>
      </c>
      <c r="I26" s="10">
        <v>67</v>
      </c>
      <c r="J26" s="11">
        <f t="shared" si="0"/>
        <v>0.67500000000000004</v>
      </c>
      <c r="K26" s="9">
        <v>16</v>
      </c>
      <c r="L26" s="9">
        <v>57.21</v>
      </c>
      <c r="M26" s="9">
        <v>159.5</v>
      </c>
      <c r="N26" s="11">
        <f t="shared" si="1"/>
        <v>0.6134615384615385</v>
      </c>
      <c r="O26" s="9">
        <v>16</v>
      </c>
    </row>
    <row r="27" spans="1:15" ht="15.75" customHeight="1" x14ac:dyDescent="0.2">
      <c r="A27" s="7" t="s">
        <v>163</v>
      </c>
      <c r="B27" s="7" t="s">
        <v>184</v>
      </c>
      <c r="C27" s="8"/>
      <c r="D27" s="7" t="s">
        <v>209</v>
      </c>
      <c r="E27" s="7" t="s">
        <v>210</v>
      </c>
      <c r="F27" s="7" t="s">
        <v>211</v>
      </c>
      <c r="G27" s="7" t="s">
        <v>212</v>
      </c>
      <c r="H27" s="9">
        <v>159.5</v>
      </c>
      <c r="I27" s="10">
        <v>63</v>
      </c>
      <c r="J27" s="11">
        <f t="shared" si="0"/>
        <v>0.6134615384615385</v>
      </c>
      <c r="K27" s="9">
        <v>4</v>
      </c>
      <c r="L27" s="9">
        <v>59.77</v>
      </c>
      <c r="M27" s="9">
        <v>155.5</v>
      </c>
      <c r="N27" s="11">
        <f t="shared" si="1"/>
        <v>0.59807692307692306</v>
      </c>
      <c r="O27" s="9">
        <v>17</v>
      </c>
    </row>
    <row r="28" spans="1:15" ht="15.75" customHeight="1" x14ac:dyDescent="0.2">
      <c r="A28" s="7" t="s">
        <v>164</v>
      </c>
      <c r="B28" s="7" t="s">
        <v>185</v>
      </c>
      <c r="C28" s="7"/>
      <c r="D28" s="7" t="s">
        <v>213</v>
      </c>
      <c r="E28" s="7" t="s">
        <v>214</v>
      </c>
      <c r="F28" s="7" t="s">
        <v>215</v>
      </c>
      <c r="G28" s="7" t="s">
        <v>216</v>
      </c>
      <c r="H28" s="9">
        <v>158.5</v>
      </c>
      <c r="I28" s="10">
        <v>61</v>
      </c>
      <c r="J28" s="11">
        <f t="shared" si="0"/>
        <v>0.60961538461538467</v>
      </c>
      <c r="K28" s="9">
        <v>4</v>
      </c>
      <c r="L28" s="9">
        <v>44.25</v>
      </c>
      <c r="M28" s="9">
        <v>154.5</v>
      </c>
      <c r="N28" s="11">
        <f t="shared" si="1"/>
        <v>0.59423076923076923</v>
      </c>
      <c r="O28" s="9">
        <v>18</v>
      </c>
    </row>
    <row r="29" spans="1:15" ht="15.75" customHeight="1" x14ac:dyDescent="0.2">
      <c r="A29" s="12" t="s">
        <v>167</v>
      </c>
      <c r="B29" s="12" t="s">
        <v>188</v>
      </c>
      <c r="C29" s="12"/>
      <c r="D29" s="21" t="s">
        <v>225</v>
      </c>
      <c r="E29" s="21" t="s">
        <v>123</v>
      </c>
      <c r="F29" s="21" t="s">
        <v>226</v>
      </c>
      <c r="G29" s="21" t="s">
        <v>123</v>
      </c>
      <c r="H29" s="9">
        <v>157</v>
      </c>
      <c r="I29" s="10">
        <v>61</v>
      </c>
      <c r="J29" s="11">
        <f t="shared" si="0"/>
        <v>0.60384615384615381</v>
      </c>
      <c r="K29" s="9">
        <v>4</v>
      </c>
      <c r="L29" s="9">
        <v>47.55</v>
      </c>
      <c r="M29" s="9">
        <v>153</v>
      </c>
      <c r="N29" s="11">
        <f t="shared" si="1"/>
        <v>0.58846153846153848</v>
      </c>
      <c r="O29" s="9">
        <v>19</v>
      </c>
    </row>
    <row r="30" spans="1:15" ht="15.75" customHeight="1" x14ac:dyDescent="0.2">
      <c r="A30" s="12" t="s">
        <v>172</v>
      </c>
      <c r="B30" s="12" t="s">
        <v>196</v>
      </c>
      <c r="C30" s="12"/>
      <c r="D30" s="21" t="s">
        <v>241</v>
      </c>
      <c r="E30" s="21" t="s">
        <v>242</v>
      </c>
      <c r="F30" s="21" t="s">
        <v>243</v>
      </c>
      <c r="G30" s="21" t="s">
        <v>244</v>
      </c>
      <c r="H30" s="9">
        <v>148.5</v>
      </c>
      <c r="I30" s="10">
        <v>59</v>
      </c>
      <c r="J30" s="11">
        <f t="shared" si="0"/>
        <v>0.57115384615384612</v>
      </c>
      <c r="K30" s="9">
        <v>4</v>
      </c>
      <c r="L30" s="9">
        <v>57.34</v>
      </c>
      <c r="M30" s="9">
        <v>144.5</v>
      </c>
      <c r="N30" s="11">
        <f t="shared" si="1"/>
        <v>0.55576923076923079</v>
      </c>
      <c r="O30" s="9">
        <v>20</v>
      </c>
    </row>
    <row r="31" spans="1:15" ht="15.75" customHeight="1" x14ac:dyDescent="0.2">
      <c r="A31" s="7" t="s">
        <v>162</v>
      </c>
      <c r="B31" s="7" t="s">
        <v>183</v>
      </c>
      <c r="C31" s="7"/>
      <c r="D31" s="7" t="s">
        <v>207</v>
      </c>
      <c r="E31" s="7" t="s">
        <v>123</v>
      </c>
      <c r="F31" s="7" t="s">
        <v>208</v>
      </c>
      <c r="G31" s="7" t="s">
        <v>158</v>
      </c>
      <c r="H31" s="9">
        <v>168.5</v>
      </c>
      <c r="I31" s="10">
        <v>65</v>
      </c>
      <c r="J31" s="11">
        <f>H31/260</f>
        <v>0.64807692307692311</v>
      </c>
      <c r="K31" s="9" t="s">
        <v>400</v>
      </c>
      <c r="L31" s="9" t="s">
        <v>400</v>
      </c>
      <c r="M31" s="9" t="s">
        <v>400</v>
      </c>
      <c r="N31" s="11" t="s">
        <v>400</v>
      </c>
      <c r="O31" s="9" t="s">
        <v>400</v>
      </c>
    </row>
    <row r="32" spans="1:15" ht="15.75" customHeight="1" x14ac:dyDescent="0.2">
      <c r="A32" s="12" t="s">
        <v>170</v>
      </c>
      <c r="B32" s="12" t="s">
        <v>191</v>
      </c>
      <c r="C32" s="12"/>
      <c r="D32" s="21" t="s">
        <v>233</v>
      </c>
      <c r="E32" s="21" t="s">
        <v>234</v>
      </c>
      <c r="F32" s="21" t="s">
        <v>235</v>
      </c>
      <c r="G32" s="21" t="s">
        <v>236</v>
      </c>
      <c r="H32" s="9">
        <v>173.5</v>
      </c>
      <c r="I32" s="10">
        <v>66</v>
      </c>
      <c r="J32" s="11">
        <f>H32/260</f>
        <v>0.66730769230769227</v>
      </c>
      <c r="K32" s="9" t="s">
        <v>400</v>
      </c>
      <c r="L32" s="9" t="s">
        <v>400</v>
      </c>
      <c r="M32" s="9" t="s">
        <v>400</v>
      </c>
      <c r="N32" s="11" t="s">
        <v>400</v>
      </c>
      <c r="O32" s="9" t="s">
        <v>400</v>
      </c>
    </row>
    <row r="33" spans="1:15" ht="15.75" customHeight="1" x14ac:dyDescent="0.2">
      <c r="A33" s="12" t="s">
        <v>75</v>
      </c>
      <c r="B33" s="12" t="s">
        <v>194</v>
      </c>
      <c r="C33" s="12"/>
      <c r="D33" s="22" t="s">
        <v>138</v>
      </c>
      <c r="E33" s="22" t="s">
        <v>139</v>
      </c>
      <c r="F33" s="22" t="s">
        <v>140</v>
      </c>
      <c r="G33" s="22" t="s">
        <v>141</v>
      </c>
      <c r="H33" s="9">
        <v>176</v>
      </c>
      <c r="I33" s="10">
        <v>69</v>
      </c>
      <c r="J33" s="11">
        <f>H33/260</f>
        <v>0.67692307692307696</v>
      </c>
      <c r="K33" s="9" t="s">
        <v>400</v>
      </c>
      <c r="L33" s="9" t="s">
        <v>400</v>
      </c>
      <c r="M33" s="9" t="s">
        <v>400</v>
      </c>
      <c r="N33" s="11" t="s">
        <v>400</v>
      </c>
      <c r="O33" s="9" t="s">
        <v>400</v>
      </c>
    </row>
    <row r="34" spans="1:15" ht="15.75" customHeight="1" x14ac:dyDescent="0.2">
      <c r="A34" s="13" t="s">
        <v>175</v>
      </c>
      <c r="B34" s="13" t="s">
        <v>199</v>
      </c>
      <c r="C34" s="13"/>
      <c r="D34" s="21" t="s">
        <v>252</v>
      </c>
      <c r="E34" s="21" t="s">
        <v>253</v>
      </c>
      <c r="F34" s="21" t="s">
        <v>254</v>
      </c>
      <c r="G34" s="21" t="s">
        <v>255</v>
      </c>
      <c r="H34" s="9">
        <v>182.5</v>
      </c>
      <c r="I34" s="10">
        <v>70</v>
      </c>
      <c r="J34" s="11">
        <f>H34/260</f>
        <v>0.70192307692307687</v>
      </c>
      <c r="K34" s="9" t="s">
        <v>397</v>
      </c>
      <c r="L34" s="9" t="s">
        <v>397</v>
      </c>
      <c r="M34" s="9" t="s">
        <v>397</v>
      </c>
      <c r="N34" s="11" t="s">
        <v>397</v>
      </c>
      <c r="O34" s="9" t="s">
        <v>397</v>
      </c>
    </row>
    <row r="35" spans="1:15" ht="15.75" customHeight="1" x14ac:dyDescent="0.2">
      <c r="A35" s="12" t="s">
        <v>176</v>
      </c>
      <c r="B35" s="12" t="s">
        <v>200</v>
      </c>
      <c r="C35" s="12"/>
      <c r="D35" s="21" t="s">
        <v>256</v>
      </c>
      <c r="E35" s="21" t="s">
        <v>257</v>
      </c>
      <c r="F35" s="21" t="s">
        <v>258</v>
      </c>
      <c r="G35" s="21" t="s">
        <v>259</v>
      </c>
      <c r="H35" s="9" t="s">
        <v>397</v>
      </c>
      <c r="I35" s="10" t="s">
        <v>397</v>
      </c>
      <c r="J35" s="11" t="s">
        <v>397</v>
      </c>
      <c r="K35" s="9" t="s">
        <v>397</v>
      </c>
      <c r="L35" s="9" t="s">
        <v>397</v>
      </c>
      <c r="M35" s="9" t="s">
        <v>397</v>
      </c>
      <c r="N35" s="11" t="s">
        <v>397</v>
      </c>
      <c r="O35" s="9" t="s">
        <v>397</v>
      </c>
    </row>
    <row r="36" spans="1:15" ht="15.75" customHeight="1" x14ac:dyDescent="0.2">
      <c r="A36" s="12"/>
      <c r="B36" s="12"/>
      <c r="C36" s="12"/>
      <c r="D36" s="22"/>
      <c r="E36" s="22"/>
      <c r="F36" s="22"/>
      <c r="G36" s="22"/>
      <c r="H36" s="9"/>
      <c r="I36" s="10"/>
      <c r="J36" s="11"/>
      <c r="K36" s="9"/>
      <c r="L36" s="9"/>
      <c r="M36" s="9"/>
      <c r="N36" s="11"/>
      <c r="O36" s="9"/>
    </row>
    <row r="37" spans="1:15" ht="15.75" customHeight="1" x14ac:dyDescent="0.2">
      <c r="A37" s="13"/>
      <c r="B37" s="13"/>
      <c r="C37" s="13"/>
      <c r="D37" s="21"/>
      <c r="E37" s="21"/>
      <c r="F37" s="21"/>
      <c r="G37" s="21"/>
      <c r="H37" s="9"/>
      <c r="I37" s="9"/>
      <c r="J37" s="9"/>
      <c r="K37" s="9"/>
      <c r="L37" s="9"/>
      <c r="M37" s="9"/>
      <c r="N37" s="9"/>
      <c r="O37" s="9"/>
    </row>
    <row r="38" spans="1:15" ht="15.75" customHeight="1" x14ac:dyDescent="0.2">
      <c r="A38" s="13"/>
      <c r="B38" s="13"/>
      <c r="C38" s="13"/>
      <c r="D38" s="22"/>
      <c r="E38" s="22"/>
      <c r="F38" s="22"/>
      <c r="G38" s="22"/>
      <c r="H38" s="9"/>
      <c r="I38" s="9"/>
      <c r="J38" s="9"/>
      <c r="K38" s="9"/>
      <c r="L38" s="9"/>
      <c r="M38" s="9"/>
      <c r="N38" s="9"/>
      <c r="O38" s="9"/>
    </row>
    <row r="39" spans="1:15" ht="15.75" customHeight="1" x14ac:dyDescent="0.2">
      <c r="A39" s="13"/>
      <c r="B39" s="13"/>
      <c r="C39" s="13"/>
      <c r="D39" s="21"/>
      <c r="E39" s="21"/>
      <c r="F39" s="21"/>
      <c r="G39" s="21"/>
      <c r="H39" s="9"/>
      <c r="I39" s="10"/>
      <c r="J39" s="11"/>
      <c r="K39" s="9"/>
      <c r="L39" s="9"/>
      <c r="M39" s="9"/>
      <c r="N39" s="11"/>
      <c r="O39" s="9"/>
    </row>
    <row r="40" spans="1:15" ht="15.75" customHeight="1" x14ac:dyDescent="0.2">
      <c r="A40" s="12"/>
      <c r="B40" s="12"/>
      <c r="C40" s="12"/>
      <c r="D40" s="21"/>
      <c r="E40" s="21"/>
      <c r="F40" s="21"/>
      <c r="G40" s="21"/>
      <c r="H40" s="9"/>
      <c r="I40" s="10"/>
      <c r="J40" s="11"/>
      <c r="K40" s="9"/>
      <c r="L40" s="9"/>
      <c r="M40" s="9"/>
      <c r="N40" s="9"/>
      <c r="O40" s="9"/>
    </row>
  </sheetData>
  <sortState xmlns:xlrd2="http://schemas.microsoft.com/office/spreadsheetml/2017/richdata2" ref="A11:O35">
    <sortCondition ref="O13:O35"/>
  </sortState>
  <phoneticPr fontId="2" type="noConversion"/>
  <pageMargins left="0.7" right="0.7" top="0.75" bottom="0.75" header="0.3" footer="0.3"/>
  <pageSetup paperSize="9" scale="68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6"/>
  <sheetViews>
    <sheetView topLeftCell="C10" workbookViewId="0">
      <selection activeCell="O22" sqref="O22"/>
    </sheetView>
  </sheetViews>
  <sheetFormatPr defaultColWidth="8.85546875" defaultRowHeight="14.25" x14ac:dyDescent="0.2"/>
  <cols>
    <col min="1" max="1" width="7.85546875" style="2" customWidth="1"/>
    <col min="2" max="2" width="11.85546875" style="2" customWidth="1"/>
    <col min="3" max="3" width="12.28515625" style="2" customWidth="1"/>
    <col min="4" max="4" width="26.42578125" style="1" customWidth="1"/>
    <col min="5" max="5" width="19" style="14" bestFit="1" customWidth="1"/>
    <col min="6" max="6" width="25.7109375" style="1" customWidth="1"/>
    <col min="7" max="7" width="14" style="1" customWidth="1"/>
    <col min="8" max="8" width="10.42578125" style="1" customWidth="1"/>
    <col min="9" max="9" width="7.7109375" style="23" customWidth="1"/>
    <col min="10" max="10" width="12.28515625" style="1" customWidth="1"/>
    <col min="11" max="12" width="10.5703125" style="1" customWidth="1"/>
    <col min="13" max="13" width="11.7109375" style="1" customWidth="1"/>
    <col min="14" max="14" width="14.140625" style="1" customWidth="1"/>
    <col min="15" max="15" width="8.42578125" style="1" customWidth="1"/>
    <col min="16" max="16384" width="8.85546875" style="1"/>
  </cols>
  <sheetData>
    <row r="1" spans="1:15" ht="18.75" customHeight="1" x14ac:dyDescent="0.25">
      <c r="A1" s="15" t="s">
        <v>0</v>
      </c>
      <c r="B1" s="15"/>
      <c r="C1" s="15"/>
      <c r="D1" s="16"/>
      <c r="E1" s="16"/>
      <c r="F1" s="16"/>
      <c r="G1" s="16"/>
      <c r="H1" s="16"/>
      <c r="I1" s="17"/>
      <c r="J1" s="16"/>
      <c r="K1" s="16"/>
      <c r="L1" s="16"/>
    </row>
    <row r="2" spans="1:15" ht="15" x14ac:dyDescent="0.25">
      <c r="A2" s="15" t="s">
        <v>1</v>
      </c>
      <c r="B2" s="15" t="s">
        <v>27</v>
      </c>
      <c r="C2" s="15"/>
      <c r="D2" s="18" t="s">
        <v>22</v>
      </c>
      <c r="E2" s="19">
        <v>44961</v>
      </c>
      <c r="F2" s="18"/>
      <c r="H2" s="18"/>
      <c r="I2" s="17"/>
      <c r="J2" s="18"/>
    </row>
    <row r="3" spans="1:15" ht="23.25" customHeight="1" x14ac:dyDescent="0.25">
      <c r="A3" s="15" t="s">
        <v>18</v>
      </c>
      <c r="B3" s="15"/>
      <c r="C3" s="15"/>
      <c r="D3" s="18" t="s">
        <v>3</v>
      </c>
      <c r="E3" s="16" t="s">
        <v>395</v>
      </c>
      <c r="F3" s="16"/>
      <c r="G3" s="16"/>
      <c r="H3" s="16"/>
      <c r="I3" s="17"/>
      <c r="J3" s="18"/>
    </row>
    <row r="4" spans="1:15" ht="15" x14ac:dyDescent="0.25">
      <c r="A4" s="15"/>
      <c r="B4" s="15"/>
      <c r="C4" s="15"/>
      <c r="D4" s="18" t="s">
        <v>4</v>
      </c>
      <c r="E4" s="16" t="s">
        <v>160</v>
      </c>
      <c r="F4" s="16"/>
      <c r="G4" s="16"/>
      <c r="H4" s="16"/>
      <c r="I4" s="17"/>
      <c r="J4" s="18"/>
    </row>
    <row r="5" spans="1:15" ht="15" x14ac:dyDescent="0.25">
      <c r="A5" s="15" t="s">
        <v>5</v>
      </c>
      <c r="B5" s="15" t="s">
        <v>161</v>
      </c>
      <c r="C5" s="15"/>
      <c r="D5" s="18"/>
      <c r="E5" s="16"/>
      <c r="F5" s="16"/>
      <c r="G5" s="16"/>
      <c r="H5" s="16"/>
      <c r="I5" s="17"/>
      <c r="J5" s="18"/>
    </row>
    <row r="6" spans="1:15" ht="15" x14ac:dyDescent="0.25">
      <c r="D6" s="16"/>
      <c r="E6" s="16"/>
      <c r="F6" s="16"/>
      <c r="G6" s="16"/>
      <c r="H6" s="16"/>
      <c r="I6" s="17"/>
      <c r="J6" s="18"/>
    </row>
    <row r="7" spans="1:15" ht="15" x14ac:dyDescent="0.25">
      <c r="D7" s="16"/>
      <c r="E7" s="16"/>
      <c r="F7" s="16"/>
      <c r="G7" s="16"/>
      <c r="H7" s="16"/>
      <c r="I7" s="17"/>
      <c r="J7" s="18"/>
    </row>
    <row r="8" spans="1:15" ht="15" x14ac:dyDescent="0.25">
      <c r="D8" s="16"/>
      <c r="E8" s="16"/>
      <c r="F8" s="16"/>
      <c r="G8" s="16"/>
      <c r="H8" s="16"/>
      <c r="I8" s="17"/>
      <c r="J8" s="18"/>
    </row>
    <row r="10" spans="1:15" s="25" customFormat="1" ht="45" customHeight="1" x14ac:dyDescent="0.2">
      <c r="A10" s="24" t="s">
        <v>6</v>
      </c>
      <c r="B10" s="3" t="s">
        <v>7</v>
      </c>
      <c r="C10" s="4" t="s">
        <v>8</v>
      </c>
      <c r="D10" s="4" t="s">
        <v>9</v>
      </c>
      <c r="E10" s="3" t="s">
        <v>24</v>
      </c>
      <c r="F10" s="4" t="s">
        <v>10</v>
      </c>
      <c r="G10" s="3" t="s">
        <v>23</v>
      </c>
      <c r="H10" s="4" t="s">
        <v>11</v>
      </c>
      <c r="I10" s="20" t="s">
        <v>12</v>
      </c>
      <c r="J10" s="5" t="s">
        <v>13</v>
      </c>
      <c r="K10" s="4" t="s">
        <v>14</v>
      </c>
      <c r="L10" s="4" t="s">
        <v>26</v>
      </c>
      <c r="M10" s="4" t="s">
        <v>15</v>
      </c>
      <c r="N10" s="5" t="s">
        <v>16</v>
      </c>
      <c r="O10" s="6" t="s">
        <v>17</v>
      </c>
    </row>
    <row r="11" spans="1:15" ht="15.75" customHeight="1" x14ac:dyDescent="0.2">
      <c r="A11" s="12" t="s">
        <v>286</v>
      </c>
      <c r="B11" s="12" t="s">
        <v>300</v>
      </c>
      <c r="C11" s="12"/>
      <c r="D11" s="21" t="s">
        <v>230</v>
      </c>
      <c r="E11" s="21" t="s">
        <v>231</v>
      </c>
      <c r="F11" s="21" t="s">
        <v>330</v>
      </c>
      <c r="G11" s="21" t="s">
        <v>331</v>
      </c>
      <c r="H11" s="9">
        <v>162.5</v>
      </c>
      <c r="I11" s="10">
        <v>44</v>
      </c>
      <c r="J11" s="11">
        <f>H11/230</f>
        <v>0.70652173913043481</v>
      </c>
      <c r="K11" s="9">
        <v>4</v>
      </c>
      <c r="L11" s="9">
        <v>47.64</v>
      </c>
      <c r="M11" s="9">
        <v>158.5</v>
      </c>
      <c r="N11" s="11">
        <f>M11/230</f>
        <v>0.68913043478260871</v>
      </c>
      <c r="O11" s="9" t="s">
        <v>399</v>
      </c>
    </row>
    <row r="12" spans="1:15" ht="15.75" customHeight="1" x14ac:dyDescent="0.2">
      <c r="A12" s="13" t="s">
        <v>292</v>
      </c>
      <c r="B12" s="13" t="s">
        <v>306</v>
      </c>
      <c r="C12" s="13"/>
      <c r="D12" s="21" t="s">
        <v>276</v>
      </c>
      <c r="E12" s="21" t="s">
        <v>277</v>
      </c>
      <c r="F12" s="21" t="s">
        <v>350</v>
      </c>
      <c r="G12" s="21" t="s">
        <v>351</v>
      </c>
      <c r="H12" s="9">
        <v>162.5</v>
      </c>
      <c r="I12" s="10">
        <v>39.5</v>
      </c>
      <c r="J12" s="11">
        <f>H12/230</f>
        <v>0.70652173913043481</v>
      </c>
      <c r="K12" s="9">
        <v>4</v>
      </c>
      <c r="L12" s="9">
        <v>44.6</v>
      </c>
      <c r="M12" s="9">
        <v>158.5</v>
      </c>
      <c r="N12" s="11">
        <f>M12/230</f>
        <v>0.68913043478260871</v>
      </c>
      <c r="O12" s="9" t="s">
        <v>398</v>
      </c>
    </row>
    <row r="13" spans="1:15" ht="15.75" customHeight="1" x14ac:dyDescent="0.2">
      <c r="A13" s="7" t="s">
        <v>283</v>
      </c>
      <c r="B13" s="7" t="s">
        <v>297</v>
      </c>
      <c r="C13" s="7"/>
      <c r="D13" s="7" t="s">
        <v>320</v>
      </c>
      <c r="E13" s="7" t="s">
        <v>321</v>
      </c>
      <c r="F13" s="7" t="s">
        <v>322</v>
      </c>
      <c r="G13" s="7" t="s">
        <v>323</v>
      </c>
      <c r="H13" s="9">
        <v>156</v>
      </c>
      <c r="I13" s="10">
        <v>41</v>
      </c>
      <c r="J13" s="11" t="e">
        <f>#REF!/230</f>
        <v>#REF!</v>
      </c>
      <c r="K13" s="9">
        <v>0</v>
      </c>
      <c r="L13" s="9">
        <v>49.47</v>
      </c>
      <c r="M13" s="9">
        <v>156</v>
      </c>
      <c r="N13" s="11">
        <f>M13/230</f>
        <v>0.67826086956521736</v>
      </c>
      <c r="O13" s="9">
        <v>3</v>
      </c>
    </row>
    <row r="14" spans="1:15" ht="15.75" customHeight="1" x14ac:dyDescent="0.2">
      <c r="A14" s="12" t="s">
        <v>179</v>
      </c>
      <c r="B14" s="12" t="s">
        <v>303</v>
      </c>
      <c r="C14" s="12"/>
      <c r="D14" s="21" t="s">
        <v>266</v>
      </c>
      <c r="E14" s="21" t="s">
        <v>267</v>
      </c>
      <c r="F14" s="21" t="s">
        <v>268</v>
      </c>
      <c r="G14" s="21" t="s">
        <v>269</v>
      </c>
      <c r="H14" s="9">
        <v>155.5</v>
      </c>
      <c r="I14" s="10">
        <v>41</v>
      </c>
      <c r="J14" s="11">
        <f>H14/230</f>
        <v>0.67608695652173911</v>
      </c>
      <c r="K14" s="9">
        <v>0</v>
      </c>
      <c r="L14" s="9">
        <v>47.61</v>
      </c>
      <c r="M14" s="9">
        <v>155.5</v>
      </c>
      <c r="N14" s="11">
        <f>M14/230</f>
        <v>0.67608695652173911</v>
      </c>
      <c r="O14" s="9">
        <v>4</v>
      </c>
    </row>
    <row r="15" spans="1:15" ht="15.75" customHeight="1" x14ac:dyDescent="0.2">
      <c r="A15" s="12" t="s">
        <v>285</v>
      </c>
      <c r="B15" s="12" t="s">
        <v>299</v>
      </c>
      <c r="C15" s="12"/>
      <c r="D15" s="21" t="s">
        <v>328</v>
      </c>
      <c r="E15" s="21" t="s">
        <v>123</v>
      </c>
      <c r="F15" s="21" t="s">
        <v>329</v>
      </c>
      <c r="G15" s="21" t="s">
        <v>123</v>
      </c>
      <c r="H15" s="9">
        <v>155.5</v>
      </c>
      <c r="I15" s="10">
        <v>40.5</v>
      </c>
      <c r="J15" s="11">
        <f>H15/230</f>
        <v>0.67608695652173911</v>
      </c>
      <c r="K15" s="9">
        <v>0</v>
      </c>
      <c r="L15" s="9">
        <v>52.35</v>
      </c>
      <c r="M15" s="9">
        <v>155.5</v>
      </c>
      <c r="N15" s="11">
        <f>M15/230</f>
        <v>0.67608695652173911</v>
      </c>
      <c r="O15" s="9">
        <v>5</v>
      </c>
    </row>
    <row r="16" spans="1:15" ht="15.75" customHeight="1" x14ac:dyDescent="0.2">
      <c r="A16" s="13" t="s">
        <v>290</v>
      </c>
      <c r="B16" s="13" t="s">
        <v>358</v>
      </c>
      <c r="C16" s="13"/>
      <c r="D16" s="21" t="s">
        <v>342</v>
      </c>
      <c r="E16" s="21" t="s">
        <v>343</v>
      </c>
      <c r="F16" s="21" t="s">
        <v>344</v>
      </c>
      <c r="G16" s="21" t="s">
        <v>345</v>
      </c>
      <c r="H16" s="9">
        <v>154.5</v>
      </c>
      <c r="I16" s="10">
        <v>41</v>
      </c>
      <c r="J16" s="11">
        <f>H16/230</f>
        <v>0.67173913043478262</v>
      </c>
      <c r="K16" s="9">
        <v>0</v>
      </c>
      <c r="L16" s="9">
        <v>46.06</v>
      </c>
      <c r="M16" s="9">
        <v>154.5</v>
      </c>
      <c r="N16" s="11">
        <f>M16/230</f>
        <v>0.67173913043478262</v>
      </c>
      <c r="O16" s="9">
        <v>6</v>
      </c>
    </row>
    <row r="17" spans="1:15" ht="15.75" customHeight="1" x14ac:dyDescent="0.2">
      <c r="A17" s="7" t="s">
        <v>280</v>
      </c>
      <c r="B17" s="7" t="s">
        <v>294</v>
      </c>
      <c r="C17" s="8"/>
      <c r="D17" s="7" t="s">
        <v>308</v>
      </c>
      <c r="E17" s="7" t="s">
        <v>309</v>
      </c>
      <c r="F17" s="7" t="s">
        <v>310</v>
      </c>
      <c r="G17" s="7" t="s">
        <v>311</v>
      </c>
      <c r="H17" s="9">
        <v>158</v>
      </c>
      <c r="I17" s="10">
        <v>41.5</v>
      </c>
      <c r="J17" s="11">
        <f>H17/230</f>
        <v>0.68695652173913047</v>
      </c>
      <c r="K17" s="9">
        <v>4</v>
      </c>
      <c r="L17" s="9">
        <v>51.37</v>
      </c>
      <c r="M17" s="9">
        <v>154</v>
      </c>
      <c r="N17" s="11">
        <f>M17/230</f>
        <v>0.66956521739130437</v>
      </c>
      <c r="O17" s="9">
        <v>7</v>
      </c>
    </row>
    <row r="18" spans="1:15" ht="15.75" customHeight="1" x14ac:dyDescent="0.2">
      <c r="A18" s="13" t="s">
        <v>180</v>
      </c>
      <c r="B18" s="13" t="s">
        <v>304</v>
      </c>
      <c r="C18" s="13"/>
      <c r="D18" s="21" t="s">
        <v>270</v>
      </c>
      <c r="E18" s="21" t="s">
        <v>123</v>
      </c>
      <c r="F18" s="21" t="s">
        <v>271</v>
      </c>
      <c r="G18" s="21" t="s">
        <v>123</v>
      </c>
      <c r="H18" s="9">
        <v>152</v>
      </c>
      <c r="I18" s="10">
        <v>40.5</v>
      </c>
      <c r="J18" s="11">
        <f>H18/230</f>
        <v>0.66086956521739126</v>
      </c>
      <c r="K18" s="9">
        <v>0</v>
      </c>
      <c r="L18" s="9">
        <v>47.16</v>
      </c>
      <c r="M18" s="9">
        <v>152</v>
      </c>
      <c r="N18" s="11">
        <f>M18/230</f>
        <v>0.66086956521739126</v>
      </c>
      <c r="O18" s="9">
        <v>8</v>
      </c>
    </row>
    <row r="19" spans="1:15" ht="15.75" customHeight="1" x14ac:dyDescent="0.2">
      <c r="A19" s="13" t="s">
        <v>181</v>
      </c>
      <c r="B19" s="13" t="s">
        <v>305</v>
      </c>
      <c r="C19" s="13"/>
      <c r="D19" s="21" t="s">
        <v>272</v>
      </c>
      <c r="E19" s="21" t="s">
        <v>273</v>
      </c>
      <c r="F19" s="21" t="s">
        <v>274</v>
      </c>
      <c r="G19" s="21" t="s">
        <v>275</v>
      </c>
      <c r="H19" s="9">
        <v>152</v>
      </c>
      <c r="I19" s="10">
        <v>39.5</v>
      </c>
      <c r="J19" s="11">
        <f>H19/230</f>
        <v>0.66086956521739126</v>
      </c>
      <c r="K19" s="9">
        <v>0</v>
      </c>
      <c r="L19" s="9">
        <v>47.89</v>
      </c>
      <c r="M19" s="9">
        <v>152</v>
      </c>
      <c r="N19" s="11">
        <f>M19/230</f>
        <v>0.66086956521739126</v>
      </c>
      <c r="O19" s="9">
        <v>9</v>
      </c>
    </row>
    <row r="20" spans="1:15" ht="15.75" customHeight="1" x14ac:dyDescent="0.2">
      <c r="A20" s="7" t="s">
        <v>284</v>
      </c>
      <c r="B20" s="7" t="s">
        <v>298</v>
      </c>
      <c r="C20" s="7"/>
      <c r="D20" s="7" t="s">
        <v>324</v>
      </c>
      <c r="E20" s="7" t="s">
        <v>325</v>
      </c>
      <c r="F20" s="7" t="s">
        <v>326</v>
      </c>
      <c r="G20" s="7" t="s">
        <v>327</v>
      </c>
      <c r="H20" s="9">
        <v>151</v>
      </c>
      <c r="I20" s="10">
        <v>40.5</v>
      </c>
      <c r="J20" s="11">
        <f>H20/230</f>
        <v>0.65652173913043477</v>
      </c>
      <c r="K20" s="9">
        <v>0</v>
      </c>
      <c r="L20" s="9">
        <v>49.02</v>
      </c>
      <c r="M20" s="9">
        <v>151</v>
      </c>
      <c r="N20" s="11">
        <f>M20/230</f>
        <v>0.65652173913043477</v>
      </c>
      <c r="O20" s="9">
        <v>10</v>
      </c>
    </row>
    <row r="21" spans="1:15" ht="15.75" customHeight="1" x14ac:dyDescent="0.2">
      <c r="A21" s="12" t="s">
        <v>288</v>
      </c>
      <c r="B21" s="12" t="s">
        <v>356</v>
      </c>
      <c r="C21" s="12"/>
      <c r="D21" s="21" t="s">
        <v>334</v>
      </c>
      <c r="E21" s="21" t="s">
        <v>335</v>
      </c>
      <c r="F21" s="21" t="s">
        <v>336</v>
      </c>
      <c r="G21" s="21" t="s">
        <v>337</v>
      </c>
      <c r="H21" s="9">
        <v>149</v>
      </c>
      <c r="I21" s="10">
        <v>40</v>
      </c>
      <c r="J21" s="11">
        <f>H21/230</f>
        <v>0.64782608695652177</v>
      </c>
      <c r="K21" s="9">
        <v>0</v>
      </c>
      <c r="L21" s="9">
        <v>50.29</v>
      </c>
      <c r="M21" s="9">
        <v>145</v>
      </c>
      <c r="N21" s="11">
        <f>M21/230</f>
        <v>0.63043478260869568</v>
      </c>
      <c r="O21" s="9">
        <v>11</v>
      </c>
    </row>
    <row r="22" spans="1:15" ht="15.75" customHeight="1" x14ac:dyDescent="0.2">
      <c r="A22" s="7" t="s">
        <v>282</v>
      </c>
      <c r="B22" s="7" t="s">
        <v>296</v>
      </c>
      <c r="C22" s="8"/>
      <c r="D22" s="7" t="s">
        <v>316</v>
      </c>
      <c r="E22" s="7" t="s">
        <v>317</v>
      </c>
      <c r="F22" s="7" t="s">
        <v>318</v>
      </c>
      <c r="G22" s="7" t="s">
        <v>319</v>
      </c>
      <c r="H22" s="9">
        <v>147</v>
      </c>
      <c r="I22" s="10">
        <v>38.5</v>
      </c>
      <c r="J22" s="11">
        <f>H21/230</f>
        <v>0.64782608695652177</v>
      </c>
      <c r="K22" s="9">
        <v>4</v>
      </c>
      <c r="L22" s="9">
        <v>47.71</v>
      </c>
      <c r="M22" s="9">
        <v>143</v>
      </c>
      <c r="N22" s="11">
        <f>M22/230</f>
        <v>0.62173913043478257</v>
      </c>
      <c r="O22" s="9">
        <v>12</v>
      </c>
    </row>
    <row r="23" spans="1:15" ht="15.75" customHeight="1" x14ac:dyDescent="0.2">
      <c r="A23" s="12" t="s">
        <v>287</v>
      </c>
      <c r="B23" s="12" t="s">
        <v>301</v>
      </c>
      <c r="C23" s="12"/>
      <c r="D23" s="21" t="s">
        <v>332</v>
      </c>
      <c r="E23" s="21" t="s">
        <v>123</v>
      </c>
      <c r="F23" s="21" t="s">
        <v>333</v>
      </c>
      <c r="G23" s="21" t="s">
        <v>123</v>
      </c>
      <c r="H23" s="9">
        <v>147</v>
      </c>
      <c r="I23" s="10">
        <v>38.5</v>
      </c>
      <c r="J23" s="11">
        <f>H23/230</f>
        <v>0.63913043478260867</v>
      </c>
      <c r="K23" s="9">
        <v>4</v>
      </c>
      <c r="L23" s="9">
        <v>52.71</v>
      </c>
      <c r="M23" s="9">
        <v>143</v>
      </c>
      <c r="N23" s="11">
        <f>M23/230</f>
        <v>0.62173913043478257</v>
      </c>
      <c r="O23" s="9">
        <v>13</v>
      </c>
    </row>
    <row r="24" spans="1:15" ht="15.75" customHeight="1" x14ac:dyDescent="0.2">
      <c r="A24" s="13" t="s">
        <v>289</v>
      </c>
      <c r="B24" s="13" t="s">
        <v>357</v>
      </c>
      <c r="C24" s="13"/>
      <c r="D24" s="21" t="s">
        <v>338</v>
      </c>
      <c r="E24" s="21" t="s">
        <v>339</v>
      </c>
      <c r="F24" s="21" t="s">
        <v>340</v>
      </c>
      <c r="G24" s="21" t="s">
        <v>341</v>
      </c>
      <c r="H24" s="9">
        <v>150.5</v>
      </c>
      <c r="I24" s="10">
        <v>39.5</v>
      </c>
      <c r="J24" s="11">
        <f>H24/230</f>
        <v>0.65434782608695652</v>
      </c>
      <c r="K24" s="9">
        <v>8</v>
      </c>
      <c r="L24" s="9">
        <v>48.85</v>
      </c>
      <c r="M24" s="9">
        <v>142.5</v>
      </c>
      <c r="N24" s="11">
        <f>M24/230</f>
        <v>0.61956521739130432</v>
      </c>
      <c r="O24" s="9">
        <v>14</v>
      </c>
    </row>
    <row r="25" spans="1:15" ht="15.75" customHeight="1" x14ac:dyDescent="0.2">
      <c r="A25" s="7" t="s">
        <v>281</v>
      </c>
      <c r="B25" s="7" t="s">
        <v>295</v>
      </c>
      <c r="C25" s="7"/>
      <c r="D25" s="7" t="s">
        <v>312</v>
      </c>
      <c r="E25" s="7" t="s">
        <v>313</v>
      </c>
      <c r="F25" s="7" t="s">
        <v>314</v>
      </c>
      <c r="G25" s="7" t="s">
        <v>315</v>
      </c>
      <c r="H25" s="9" t="s">
        <v>397</v>
      </c>
      <c r="I25" s="10" t="s">
        <v>397</v>
      </c>
      <c r="J25" s="11" t="s">
        <v>397</v>
      </c>
      <c r="K25" s="9" t="s">
        <v>397</v>
      </c>
      <c r="L25" s="9" t="s">
        <v>397</v>
      </c>
      <c r="M25" s="9" t="s">
        <v>397</v>
      </c>
      <c r="N25" s="11" t="s">
        <v>397</v>
      </c>
      <c r="O25" s="9" t="s">
        <v>397</v>
      </c>
    </row>
    <row r="26" spans="1:15" ht="15.75" customHeight="1" x14ac:dyDescent="0.2">
      <c r="A26" s="13" t="s">
        <v>293</v>
      </c>
      <c r="B26" s="13" t="s">
        <v>307</v>
      </c>
      <c r="C26" s="13"/>
      <c r="D26" s="21" t="s">
        <v>352</v>
      </c>
      <c r="E26" s="21" t="s">
        <v>353</v>
      </c>
      <c r="F26" s="21" t="s">
        <v>354</v>
      </c>
      <c r="G26" s="21" t="s">
        <v>355</v>
      </c>
      <c r="H26" s="27" t="s">
        <v>397</v>
      </c>
      <c r="I26" s="28" t="s">
        <v>397</v>
      </c>
      <c r="J26" s="11" t="s">
        <v>397</v>
      </c>
      <c r="K26" s="9" t="s">
        <v>397</v>
      </c>
      <c r="L26" s="9" t="s">
        <v>397</v>
      </c>
      <c r="M26" s="9" t="s">
        <v>397</v>
      </c>
      <c r="N26" s="11" t="s">
        <v>397</v>
      </c>
      <c r="O26" s="9" t="s">
        <v>397</v>
      </c>
    </row>
    <row r="27" spans="1:15" ht="15.75" customHeight="1" x14ac:dyDescent="0.2">
      <c r="A27" s="12" t="s">
        <v>291</v>
      </c>
      <c r="B27" s="12" t="s">
        <v>302</v>
      </c>
      <c r="C27" s="12"/>
      <c r="D27" s="22" t="s">
        <v>346</v>
      </c>
      <c r="E27" s="22" t="s">
        <v>347</v>
      </c>
      <c r="F27" s="22" t="s">
        <v>348</v>
      </c>
      <c r="G27" s="22" t="s">
        <v>349</v>
      </c>
      <c r="H27" s="9" t="s">
        <v>400</v>
      </c>
      <c r="I27" s="10" t="s">
        <v>400</v>
      </c>
      <c r="J27" s="11" t="s">
        <v>400</v>
      </c>
      <c r="K27" s="9" t="s">
        <v>400</v>
      </c>
      <c r="L27" s="9" t="s">
        <v>400</v>
      </c>
      <c r="M27" s="9" t="s">
        <v>400</v>
      </c>
      <c r="N27" s="11" t="s">
        <v>400</v>
      </c>
      <c r="O27" s="9" t="s">
        <v>400</v>
      </c>
    </row>
    <row r="28" spans="1:15" ht="15.75" customHeight="1" x14ac:dyDescent="0.2">
      <c r="A28" s="13"/>
      <c r="B28" s="13"/>
      <c r="C28" s="13"/>
      <c r="D28" s="21"/>
      <c r="E28" s="21"/>
      <c r="F28" s="21"/>
      <c r="G28" s="21"/>
      <c r="H28" s="9"/>
      <c r="I28" s="10"/>
      <c r="J28" s="11"/>
      <c r="K28" s="9"/>
      <c r="L28" s="9"/>
      <c r="M28" s="9"/>
      <c r="N28" s="11"/>
      <c r="O28" s="9"/>
    </row>
    <row r="29" spans="1:15" ht="15.75" customHeight="1" x14ac:dyDescent="0.2">
      <c r="A29" s="12"/>
      <c r="B29" s="12"/>
      <c r="C29" s="12"/>
      <c r="D29" s="21"/>
      <c r="E29" s="21"/>
      <c r="F29" s="21"/>
      <c r="G29" s="21"/>
      <c r="H29" s="9"/>
      <c r="I29" s="10"/>
      <c r="J29" s="11"/>
      <c r="K29" s="9"/>
      <c r="L29" s="9"/>
      <c r="M29" s="9"/>
      <c r="N29" s="11"/>
      <c r="O29" s="9"/>
    </row>
    <row r="30" spans="1:15" ht="15.75" customHeight="1" x14ac:dyDescent="0.2">
      <c r="A30" s="12"/>
      <c r="B30" s="12"/>
      <c r="C30" s="12"/>
      <c r="D30" s="21"/>
      <c r="E30" s="21"/>
      <c r="F30" s="21"/>
      <c r="G30" s="21"/>
      <c r="H30" s="9"/>
      <c r="I30" s="10"/>
      <c r="J30" s="11"/>
      <c r="K30" s="9"/>
      <c r="L30" s="9"/>
      <c r="M30" s="9"/>
      <c r="N30" s="11"/>
      <c r="O30" s="9"/>
    </row>
    <row r="31" spans="1:15" ht="15.75" customHeight="1" x14ac:dyDescent="0.2">
      <c r="A31" s="12"/>
      <c r="B31" s="12"/>
      <c r="C31" s="12"/>
      <c r="D31" s="21"/>
      <c r="E31" s="21"/>
      <c r="F31" s="21"/>
      <c r="G31" s="21"/>
      <c r="H31" s="9"/>
      <c r="I31" s="10"/>
      <c r="J31" s="11"/>
      <c r="K31" s="9"/>
      <c r="L31" s="9"/>
      <c r="M31" s="9"/>
      <c r="N31" s="11"/>
      <c r="O31" s="9"/>
    </row>
    <row r="32" spans="1:15" ht="15.75" customHeight="1" x14ac:dyDescent="0.2">
      <c r="A32" s="12"/>
      <c r="B32" s="12"/>
      <c r="C32" s="12"/>
      <c r="D32" s="22"/>
      <c r="E32" s="22"/>
      <c r="F32" s="22"/>
      <c r="G32" s="22"/>
      <c r="H32" s="9"/>
      <c r="I32" s="10"/>
      <c r="J32" s="11"/>
      <c r="K32" s="9"/>
      <c r="L32" s="9"/>
      <c r="M32" s="9"/>
      <c r="N32" s="11"/>
      <c r="O32" s="9"/>
    </row>
    <row r="33" spans="1:15" ht="15.75" customHeight="1" x14ac:dyDescent="0.2">
      <c r="A33" s="13"/>
      <c r="B33" s="13"/>
      <c r="C33" s="13"/>
      <c r="D33" s="21"/>
      <c r="E33" s="21"/>
      <c r="F33" s="21"/>
      <c r="G33" s="21"/>
      <c r="H33" s="9"/>
      <c r="I33" s="9"/>
      <c r="J33" s="9"/>
      <c r="K33" s="9"/>
      <c r="L33" s="9"/>
      <c r="M33" s="9"/>
      <c r="N33" s="9"/>
      <c r="O33" s="9"/>
    </row>
    <row r="34" spans="1:15" ht="15.75" customHeight="1" x14ac:dyDescent="0.2">
      <c r="A34" s="13"/>
      <c r="B34" s="13"/>
      <c r="C34" s="13"/>
      <c r="D34" s="22"/>
      <c r="E34" s="22"/>
      <c r="F34" s="22"/>
      <c r="G34" s="22"/>
      <c r="H34" s="9"/>
      <c r="I34" s="9"/>
      <c r="J34" s="9"/>
      <c r="K34" s="9"/>
      <c r="L34" s="9"/>
      <c r="M34" s="9"/>
      <c r="N34" s="9"/>
      <c r="O34" s="9"/>
    </row>
    <row r="35" spans="1:15" ht="15.75" customHeight="1" x14ac:dyDescent="0.2">
      <c r="A35" s="13"/>
      <c r="B35" s="13"/>
      <c r="C35" s="13"/>
      <c r="D35" s="21"/>
      <c r="E35" s="21"/>
      <c r="F35" s="21"/>
      <c r="G35" s="21"/>
      <c r="H35" s="9"/>
      <c r="I35" s="10"/>
      <c r="J35" s="11"/>
      <c r="K35" s="9"/>
      <c r="L35" s="9"/>
      <c r="M35" s="9"/>
      <c r="N35" s="11"/>
      <c r="O35" s="9"/>
    </row>
    <row r="36" spans="1:15" ht="15.75" customHeight="1" x14ac:dyDescent="0.2">
      <c r="A36" s="12"/>
      <c r="B36" s="12"/>
      <c r="C36" s="12"/>
      <c r="D36" s="21"/>
      <c r="E36" s="21"/>
      <c r="F36" s="21"/>
      <c r="G36" s="21"/>
      <c r="H36" s="9"/>
      <c r="I36" s="10"/>
      <c r="J36" s="11"/>
      <c r="K36" s="9"/>
      <c r="L36" s="9"/>
      <c r="M36" s="9"/>
      <c r="N36" s="9"/>
      <c r="O36" s="9"/>
    </row>
  </sheetData>
  <sortState xmlns:xlrd2="http://schemas.microsoft.com/office/spreadsheetml/2017/richdata2" ref="A11:O24">
    <sortCondition descending="1" ref="N11:N24"/>
    <sortCondition descending="1" ref="I11:I24"/>
  </sortState>
  <phoneticPr fontId="2" type="noConversion"/>
  <pageMargins left="0.25" right="0.25" top="0.75" bottom="0.75" header="0.3" footer="0.3"/>
  <pageSetup paperSize="9" scale="69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1"/>
  <sheetViews>
    <sheetView topLeftCell="B1" workbookViewId="0">
      <selection activeCell="O17" sqref="O17"/>
    </sheetView>
  </sheetViews>
  <sheetFormatPr defaultColWidth="8.85546875" defaultRowHeight="14.25" x14ac:dyDescent="0.2"/>
  <cols>
    <col min="1" max="1" width="7.85546875" style="2" customWidth="1"/>
    <col min="2" max="2" width="11.85546875" style="2" customWidth="1"/>
    <col min="3" max="3" width="12.28515625" style="2" customWidth="1"/>
    <col min="4" max="4" width="26.42578125" style="1" customWidth="1"/>
    <col min="5" max="5" width="19" style="14" bestFit="1" customWidth="1"/>
    <col min="6" max="6" width="25.7109375" style="1" customWidth="1"/>
    <col min="7" max="7" width="14" style="1" customWidth="1"/>
    <col min="8" max="8" width="10.42578125" style="1" customWidth="1"/>
    <col min="9" max="9" width="7.7109375" style="23" customWidth="1"/>
    <col min="10" max="10" width="12.28515625" style="1" customWidth="1"/>
    <col min="11" max="12" width="10.5703125" style="1" customWidth="1"/>
    <col min="13" max="13" width="11.7109375" style="1" customWidth="1"/>
    <col min="14" max="14" width="14.140625" style="1" customWidth="1"/>
    <col min="15" max="15" width="8.42578125" style="1" customWidth="1"/>
    <col min="16" max="16384" width="8.85546875" style="1"/>
  </cols>
  <sheetData>
    <row r="1" spans="1:15" ht="18.75" customHeight="1" x14ac:dyDescent="0.25">
      <c r="A1" s="15" t="s">
        <v>0</v>
      </c>
      <c r="B1" s="15"/>
      <c r="C1" s="15"/>
      <c r="D1" s="16"/>
      <c r="E1" s="16"/>
      <c r="F1" s="16"/>
      <c r="G1" s="16"/>
      <c r="H1" s="16"/>
      <c r="I1" s="17"/>
      <c r="J1" s="16"/>
      <c r="K1" s="16"/>
      <c r="L1" s="16"/>
    </row>
    <row r="2" spans="1:15" ht="15" x14ac:dyDescent="0.25">
      <c r="A2" s="15" t="s">
        <v>1</v>
      </c>
      <c r="B2" s="15" t="s">
        <v>27</v>
      </c>
      <c r="C2" s="15"/>
      <c r="D2" s="18" t="s">
        <v>22</v>
      </c>
      <c r="E2" s="19">
        <v>44961</v>
      </c>
      <c r="F2" s="18"/>
      <c r="H2" s="18"/>
      <c r="I2" s="17"/>
      <c r="J2" s="18"/>
    </row>
    <row r="3" spans="1:15" ht="23.25" customHeight="1" x14ac:dyDescent="0.25">
      <c r="A3" s="15" t="s">
        <v>19</v>
      </c>
      <c r="B3" s="15"/>
      <c r="C3" s="15"/>
      <c r="D3" s="18" t="s">
        <v>3</v>
      </c>
      <c r="E3" s="16" t="s">
        <v>395</v>
      </c>
      <c r="F3" s="16"/>
      <c r="G3" s="16"/>
      <c r="H3" s="16"/>
      <c r="I3" s="17"/>
      <c r="J3" s="18"/>
    </row>
    <row r="4" spans="1:15" ht="15" x14ac:dyDescent="0.25">
      <c r="A4" s="15"/>
      <c r="B4" s="15"/>
      <c r="C4" s="15"/>
      <c r="D4" s="18" t="s">
        <v>4</v>
      </c>
      <c r="E4" s="16" t="s">
        <v>29</v>
      </c>
      <c r="F4" s="16"/>
      <c r="G4" s="16"/>
      <c r="H4" s="16"/>
      <c r="I4" s="17"/>
      <c r="J4" s="18"/>
    </row>
    <row r="5" spans="1:15" ht="15" x14ac:dyDescent="0.25">
      <c r="A5" s="15" t="s">
        <v>5</v>
      </c>
      <c r="B5" s="15" t="s">
        <v>161</v>
      </c>
      <c r="C5" s="15"/>
      <c r="D5" s="18"/>
      <c r="E5" s="16"/>
      <c r="F5" s="16"/>
      <c r="G5" s="16"/>
      <c r="H5" s="16"/>
      <c r="I5" s="17"/>
      <c r="J5" s="18"/>
    </row>
    <row r="6" spans="1:15" ht="15" x14ac:dyDescent="0.25">
      <c r="D6" s="16"/>
      <c r="E6" s="16"/>
      <c r="F6" s="16"/>
      <c r="G6" s="16"/>
      <c r="H6" s="16"/>
      <c r="I6" s="17"/>
      <c r="J6" s="18"/>
    </row>
    <row r="7" spans="1:15" ht="15" x14ac:dyDescent="0.25">
      <c r="D7" s="16"/>
      <c r="E7" s="16"/>
      <c r="F7" s="16"/>
      <c r="G7" s="16"/>
      <c r="H7" s="16"/>
      <c r="I7" s="17"/>
      <c r="J7" s="18"/>
    </row>
    <row r="8" spans="1:15" ht="15" x14ac:dyDescent="0.25">
      <c r="D8" s="16"/>
      <c r="E8" s="16"/>
      <c r="F8" s="16"/>
      <c r="G8" s="16"/>
      <c r="H8" s="16"/>
      <c r="I8" s="17"/>
      <c r="J8" s="18"/>
    </row>
    <row r="10" spans="1:15" s="25" customFormat="1" ht="45" customHeight="1" x14ac:dyDescent="0.2">
      <c r="A10" s="24" t="s">
        <v>6</v>
      </c>
      <c r="B10" s="3" t="s">
        <v>7</v>
      </c>
      <c r="C10" s="4" t="s">
        <v>8</v>
      </c>
      <c r="D10" s="4" t="s">
        <v>9</v>
      </c>
      <c r="E10" s="3" t="s">
        <v>24</v>
      </c>
      <c r="F10" s="4" t="s">
        <v>10</v>
      </c>
      <c r="G10" s="3" t="s">
        <v>23</v>
      </c>
      <c r="H10" s="4" t="s">
        <v>11</v>
      </c>
      <c r="I10" s="20" t="s">
        <v>12</v>
      </c>
      <c r="J10" s="5" t="s">
        <v>13</v>
      </c>
      <c r="K10" s="4" t="s">
        <v>14</v>
      </c>
      <c r="L10" s="4" t="s">
        <v>26</v>
      </c>
      <c r="M10" s="4" t="s">
        <v>15</v>
      </c>
      <c r="N10" s="5" t="s">
        <v>16</v>
      </c>
      <c r="O10" s="6" t="s">
        <v>17</v>
      </c>
    </row>
    <row r="11" spans="1:15" ht="15.75" customHeight="1" x14ac:dyDescent="0.2">
      <c r="A11" s="12" t="s">
        <v>360</v>
      </c>
      <c r="B11" s="12" t="s">
        <v>366</v>
      </c>
      <c r="C11" s="12"/>
      <c r="D11" s="21" t="s">
        <v>375</v>
      </c>
      <c r="E11" s="21" t="s">
        <v>376</v>
      </c>
      <c r="F11" s="21" t="s">
        <v>377</v>
      </c>
      <c r="G11" s="21" t="s">
        <v>378</v>
      </c>
      <c r="H11" s="9">
        <v>144.5</v>
      </c>
      <c r="I11" s="10">
        <v>41</v>
      </c>
      <c r="J11" s="11">
        <f>H11/210</f>
        <v>0.68809523809523809</v>
      </c>
      <c r="K11" s="9">
        <v>0</v>
      </c>
      <c r="L11" s="9">
        <v>46.05</v>
      </c>
      <c r="M11" s="9">
        <v>144.5</v>
      </c>
      <c r="N11" s="11">
        <f>M11/210</f>
        <v>0.68809523809523809</v>
      </c>
      <c r="O11" s="9" t="s">
        <v>399</v>
      </c>
    </row>
    <row r="12" spans="1:15" ht="15.75" customHeight="1" x14ac:dyDescent="0.2">
      <c r="A12" s="7" t="s">
        <v>359</v>
      </c>
      <c r="B12" s="7" t="s">
        <v>362</v>
      </c>
      <c r="C12" s="8"/>
      <c r="D12" s="7" t="s">
        <v>371</v>
      </c>
      <c r="E12" s="7" t="s">
        <v>372</v>
      </c>
      <c r="F12" s="7" t="s">
        <v>373</v>
      </c>
      <c r="G12" s="7" t="s">
        <v>374</v>
      </c>
      <c r="H12" s="9">
        <v>143.5</v>
      </c>
      <c r="I12" s="10">
        <v>40.5</v>
      </c>
      <c r="J12" s="11">
        <f>H12/210</f>
        <v>0.68333333333333335</v>
      </c>
      <c r="K12" s="9">
        <v>0</v>
      </c>
      <c r="L12" s="9">
        <v>4.1900000000000004</v>
      </c>
      <c r="M12" s="9">
        <v>143.5</v>
      </c>
      <c r="N12" s="11">
        <f>M12/210</f>
        <v>0.68333333333333335</v>
      </c>
      <c r="O12" s="9" t="s">
        <v>398</v>
      </c>
    </row>
    <row r="13" spans="1:15" ht="15.75" customHeight="1" x14ac:dyDescent="0.2">
      <c r="A13" s="7" t="s">
        <v>289</v>
      </c>
      <c r="B13" s="7" t="s">
        <v>364</v>
      </c>
      <c r="C13" s="7"/>
      <c r="D13" s="7" t="s">
        <v>338</v>
      </c>
      <c r="E13" s="7" t="s">
        <v>339</v>
      </c>
      <c r="F13" s="7" t="s">
        <v>340</v>
      </c>
      <c r="G13" s="7" t="s">
        <v>341</v>
      </c>
      <c r="H13" s="9">
        <v>142.5</v>
      </c>
      <c r="I13" s="10">
        <v>40.5</v>
      </c>
      <c r="J13" s="11">
        <f>H13/210</f>
        <v>0.6785714285714286</v>
      </c>
      <c r="K13" s="9">
        <v>0</v>
      </c>
      <c r="L13" s="9">
        <v>52.34</v>
      </c>
      <c r="M13" s="9">
        <v>142.5</v>
      </c>
      <c r="N13" s="11">
        <f>M13/210</f>
        <v>0.6785714285714286</v>
      </c>
      <c r="O13" s="9">
        <v>3</v>
      </c>
    </row>
    <row r="14" spans="1:15" ht="15.75" customHeight="1" x14ac:dyDescent="0.2">
      <c r="A14" s="7" t="s">
        <v>288</v>
      </c>
      <c r="B14" s="7" t="s">
        <v>363</v>
      </c>
      <c r="C14" s="7"/>
      <c r="D14" s="7" t="s">
        <v>334</v>
      </c>
      <c r="E14" s="7" t="s">
        <v>335</v>
      </c>
      <c r="F14" s="7" t="s">
        <v>336</v>
      </c>
      <c r="G14" s="7" t="s">
        <v>337</v>
      </c>
      <c r="H14" s="9">
        <v>139.5</v>
      </c>
      <c r="I14" s="10">
        <v>40.5</v>
      </c>
      <c r="J14" s="11">
        <f>H14/210</f>
        <v>0.66428571428571426</v>
      </c>
      <c r="K14" s="9">
        <v>0</v>
      </c>
      <c r="L14" s="9">
        <v>48.86</v>
      </c>
      <c r="M14" s="9">
        <v>139.5</v>
      </c>
      <c r="N14" s="11">
        <f>M14/210</f>
        <v>0.66428571428571426</v>
      </c>
      <c r="O14" s="9">
        <v>4</v>
      </c>
    </row>
    <row r="15" spans="1:15" ht="15.75" customHeight="1" x14ac:dyDescent="0.2">
      <c r="A15" s="12" t="s">
        <v>290</v>
      </c>
      <c r="B15" s="12" t="s">
        <v>365</v>
      </c>
      <c r="C15" s="12"/>
      <c r="D15" s="21" t="s">
        <v>342</v>
      </c>
      <c r="E15" s="21" t="s">
        <v>343</v>
      </c>
      <c r="F15" s="21" t="s">
        <v>344</v>
      </c>
      <c r="G15" s="21" t="s">
        <v>345</v>
      </c>
      <c r="H15" s="9">
        <v>137.5</v>
      </c>
      <c r="I15" s="10">
        <v>39.5</v>
      </c>
      <c r="J15" s="11">
        <f>H15/210</f>
        <v>0.65476190476190477</v>
      </c>
      <c r="K15" s="9">
        <v>0</v>
      </c>
      <c r="L15" s="9">
        <v>47.36</v>
      </c>
      <c r="M15" s="9">
        <v>137.5</v>
      </c>
      <c r="N15" s="11">
        <f>M15/210</f>
        <v>0.65476190476190477</v>
      </c>
      <c r="O15" s="9">
        <v>5</v>
      </c>
    </row>
    <row r="16" spans="1:15" ht="15.75" customHeight="1" x14ac:dyDescent="0.2">
      <c r="A16" s="7" t="s">
        <v>40</v>
      </c>
      <c r="B16" s="26">
        <v>0.61388888888888882</v>
      </c>
      <c r="C16" s="8"/>
      <c r="D16" s="7" t="s">
        <v>58</v>
      </c>
      <c r="E16" s="7" t="s">
        <v>59</v>
      </c>
      <c r="F16" s="7" t="s">
        <v>60</v>
      </c>
      <c r="G16" s="7" t="s">
        <v>61</v>
      </c>
      <c r="H16" s="9">
        <v>139</v>
      </c>
      <c r="I16" s="10">
        <v>41</v>
      </c>
      <c r="J16" s="11">
        <f>H16/210</f>
        <v>0.66190476190476188</v>
      </c>
      <c r="K16" s="9">
        <v>4</v>
      </c>
      <c r="L16" s="9">
        <v>50</v>
      </c>
      <c r="M16" s="9">
        <v>135</v>
      </c>
      <c r="N16" s="11">
        <f>M16/210</f>
        <v>0.6428571428571429</v>
      </c>
      <c r="O16" s="9">
        <v>6</v>
      </c>
    </row>
    <row r="17" spans="1:15" ht="15.75" customHeight="1" x14ac:dyDescent="0.2">
      <c r="A17" s="7" t="s">
        <v>161</v>
      </c>
      <c r="B17" s="7" t="s">
        <v>361</v>
      </c>
      <c r="C17" s="7"/>
      <c r="D17" s="7" t="s">
        <v>367</v>
      </c>
      <c r="E17" s="7" t="s">
        <v>368</v>
      </c>
      <c r="F17" s="7" t="s">
        <v>369</v>
      </c>
      <c r="G17" s="7" t="s">
        <v>370</v>
      </c>
      <c r="H17" s="9">
        <v>143</v>
      </c>
      <c r="I17" s="10">
        <v>41</v>
      </c>
      <c r="J17" s="11">
        <f>H17/210</f>
        <v>0.68095238095238098</v>
      </c>
      <c r="K17" s="9">
        <v>8</v>
      </c>
      <c r="L17" s="9">
        <v>57.8</v>
      </c>
      <c r="M17" s="9">
        <v>135</v>
      </c>
      <c r="N17" s="11">
        <f>M17/210</f>
        <v>0.6428571428571429</v>
      </c>
      <c r="O17" s="9">
        <v>7</v>
      </c>
    </row>
    <row r="18" spans="1:15" ht="15.75" customHeight="1" x14ac:dyDescent="0.2">
      <c r="A18" s="12"/>
      <c r="B18" s="12"/>
      <c r="C18" s="12"/>
      <c r="D18" s="21"/>
      <c r="E18" s="21"/>
      <c r="F18" s="21"/>
      <c r="G18" s="21"/>
      <c r="H18" s="9"/>
      <c r="I18" s="10"/>
      <c r="J18" s="11"/>
      <c r="K18" s="9"/>
      <c r="L18" s="9"/>
      <c r="M18" s="9"/>
      <c r="N18" s="11"/>
      <c r="O18" s="9"/>
    </row>
    <row r="19" spans="1:15" ht="15.75" customHeight="1" x14ac:dyDescent="0.2">
      <c r="A19" s="13"/>
      <c r="B19" s="13"/>
      <c r="C19" s="13"/>
      <c r="D19" s="21"/>
      <c r="E19" s="21"/>
      <c r="F19" s="21"/>
      <c r="G19" s="21"/>
      <c r="H19" s="9"/>
      <c r="I19" s="10"/>
      <c r="J19" s="11"/>
      <c r="K19" s="9"/>
      <c r="L19" s="9"/>
      <c r="M19" s="9"/>
      <c r="N19" s="11"/>
      <c r="O19" s="9"/>
    </row>
    <row r="20" spans="1:15" ht="15.75" customHeight="1" x14ac:dyDescent="0.2">
      <c r="A20" s="12"/>
      <c r="B20" s="12"/>
      <c r="C20" s="12"/>
      <c r="D20" s="21"/>
      <c r="E20" s="21"/>
      <c r="F20" s="21"/>
      <c r="G20" s="21"/>
      <c r="H20" s="9"/>
      <c r="I20" s="10"/>
      <c r="J20" s="11"/>
      <c r="K20" s="9"/>
      <c r="L20" s="9"/>
      <c r="M20" s="9"/>
      <c r="N20" s="11"/>
      <c r="O20" s="9"/>
    </row>
    <row r="21" spans="1:15" ht="15.75" customHeight="1" x14ac:dyDescent="0.2">
      <c r="A21" s="13"/>
      <c r="B21" s="13"/>
      <c r="C21" s="13"/>
      <c r="D21" s="21"/>
      <c r="E21" s="21"/>
      <c r="F21" s="21"/>
      <c r="G21" s="21"/>
      <c r="H21" s="9"/>
      <c r="I21" s="10"/>
      <c r="J21" s="11"/>
      <c r="K21" s="9"/>
      <c r="L21" s="9"/>
      <c r="M21" s="9"/>
      <c r="N21" s="11"/>
      <c r="O21" s="9"/>
    </row>
    <row r="22" spans="1:15" ht="15.75" customHeight="1" x14ac:dyDescent="0.2">
      <c r="A22" s="13"/>
      <c r="B22" s="13"/>
      <c r="C22" s="13"/>
      <c r="D22" s="21"/>
      <c r="E22" s="21"/>
      <c r="F22" s="21"/>
      <c r="G22" s="21"/>
      <c r="H22" s="9"/>
      <c r="I22" s="10"/>
      <c r="J22" s="11"/>
      <c r="K22" s="9"/>
      <c r="L22" s="9"/>
      <c r="M22" s="9"/>
      <c r="N22" s="11"/>
      <c r="O22" s="9"/>
    </row>
    <row r="23" spans="1:15" ht="15.75" customHeight="1" x14ac:dyDescent="0.2">
      <c r="A23" s="12"/>
      <c r="B23" s="12"/>
      <c r="C23" s="12"/>
      <c r="D23" s="22"/>
      <c r="E23" s="22"/>
      <c r="F23" s="22"/>
      <c r="G23" s="22"/>
      <c r="H23" s="9"/>
      <c r="I23" s="10"/>
      <c r="J23" s="11"/>
      <c r="K23" s="9"/>
      <c r="L23" s="9"/>
      <c r="M23" s="9"/>
      <c r="N23" s="11"/>
      <c r="O23" s="9"/>
    </row>
    <row r="24" spans="1:15" ht="15.75" customHeight="1" x14ac:dyDescent="0.2">
      <c r="A24" s="13"/>
      <c r="B24" s="13"/>
      <c r="C24" s="13"/>
      <c r="D24" s="22"/>
      <c r="E24" s="22"/>
      <c r="F24" s="22"/>
      <c r="G24" s="22"/>
      <c r="H24" s="9"/>
      <c r="I24" s="10"/>
      <c r="J24" s="11"/>
      <c r="K24" s="9"/>
      <c r="L24" s="9"/>
      <c r="M24" s="9"/>
      <c r="N24" s="11"/>
      <c r="O24" s="9"/>
    </row>
    <row r="25" spans="1:15" ht="15.75" customHeight="1" x14ac:dyDescent="0.2">
      <c r="A25" s="12"/>
      <c r="B25" s="12"/>
      <c r="C25" s="12"/>
      <c r="D25" s="21"/>
      <c r="E25" s="21"/>
      <c r="F25" s="21"/>
      <c r="G25" s="21"/>
      <c r="H25" s="9"/>
      <c r="I25" s="10"/>
      <c r="J25" s="11"/>
      <c r="K25" s="9"/>
      <c r="L25" s="9"/>
      <c r="M25" s="9"/>
      <c r="N25" s="11"/>
      <c r="O25" s="9"/>
    </row>
    <row r="26" spans="1:15" ht="15.75" customHeight="1" x14ac:dyDescent="0.2">
      <c r="A26" s="13"/>
      <c r="B26" s="13"/>
      <c r="C26" s="13"/>
      <c r="D26" s="21"/>
      <c r="E26" s="21"/>
      <c r="F26" s="21"/>
      <c r="G26" s="21"/>
      <c r="H26" s="9"/>
      <c r="I26" s="10"/>
      <c r="J26" s="11"/>
      <c r="K26" s="9"/>
      <c r="L26" s="9"/>
      <c r="M26" s="9"/>
      <c r="N26" s="11"/>
      <c r="O26" s="9"/>
    </row>
    <row r="27" spans="1:15" ht="15.75" customHeight="1" x14ac:dyDescent="0.2">
      <c r="A27" s="13"/>
      <c r="B27" s="13"/>
      <c r="C27" s="13"/>
      <c r="D27" s="21"/>
      <c r="E27" s="21"/>
      <c r="F27" s="21"/>
      <c r="G27" s="21"/>
      <c r="H27" s="9"/>
      <c r="I27" s="10"/>
      <c r="J27" s="11"/>
      <c r="K27" s="9"/>
      <c r="L27" s="9"/>
      <c r="M27" s="9"/>
      <c r="N27" s="11"/>
      <c r="O27" s="9"/>
    </row>
    <row r="28" spans="1:15" ht="15.75" customHeight="1" x14ac:dyDescent="0.2">
      <c r="A28" s="13"/>
      <c r="B28" s="13"/>
      <c r="C28" s="13"/>
      <c r="D28" s="21"/>
      <c r="E28" s="21"/>
      <c r="F28" s="21"/>
      <c r="G28" s="21"/>
      <c r="H28" s="9"/>
      <c r="I28" s="10"/>
      <c r="J28" s="11"/>
      <c r="K28" s="9"/>
      <c r="L28" s="9"/>
      <c r="M28" s="9"/>
      <c r="N28" s="11"/>
      <c r="O28" s="9"/>
    </row>
    <row r="29" spans="1:15" ht="15.75" customHeight="1" x14ac:dyDescent="0.2">
      <c r="A29" s="13"/>
      <c r="B29" s="13"/>
      <c r="C29" s="13"/>
      <c r="D29" s="21"/>
      <c r="E29" s="21"/>
      <c r="F29" s="21"/>
      <c r="G29" s="21"/>
      <c r="H29" s="9"/>
      <c r="I29" s="10"/>
      <c r="J29" s="11"/>
      <c r="K29" s="9"/>
      <c r="L29" s="9"/>
      <c r="M29" s="9"/>
      <c r="N29" s="11"/>
      <c r="O29" s="9"/>
    </row>
    <row r="30" spans="1:15" ht="15.75" customHeight="1" x14ac:dyDescent="0.2">
      <c r="A30" s="12"/>
      <c r="B30" s="12"/>
      <c r="C30" s="12"/>
      <c r="D30" s="21"/>
      <c r="E30" s="21"/>
      <c r="F30" s="21"/>
      <c r="G30" s="21"/>
      <c r="H30" s="9"/>
      <c r="I30" s="10"/>
      <c r="J30" s="11"/>
      <c r="K30" s="9"/>
      <c r="L30" s="9"/>
      <c r="M30" s="9"/>
      <c r="N30" s="11"/>
      <c r="O30" s="9"/>
    </row>
    <row r="31" spans="1:15" ht="15.75" customHeight="1" x14ac:dyDescent="0.2">
      <c r="A31" s="12"/>
      <c r="B31" s="12"/>
      <c r="C31" s="12"/>
      <c r="D31" s="21"/>
      <c r="E31" s="21"/>
      <c r="F31" s="21"/>
      <c r="G31" s="21"/>
      <c r="H31" s="9"/>
      <c r="I31" s="10"/>
      <c r="J31" s="11"/>
      <c r="K31" s="9"/>
      <c r="L31" s="9"/>
      <c r="M31" s="9"/>
      <c r="N31" s="11"/>
      <c r="O31" s="9"/>
    </row>
    <row r="32" spans="1:15" ht="15.75" customHeight="1" x14ac:dyDescent="0.2">
      <c r="A32" s="12"/>
      <c r="B32" s="12"/>
      <c r="C32" s="12"/>
      <c r="D32" s="22"/>
      <c r="E32" s="22"/>
      <c r="F32" s="22"/>
      <c r="G32" s="22"/>
      <c r="H32" s="9"/>
      <c r="I32" s="10"/>
      <c r="J32" s="11"/>
      <c r="K32" s="9"/>
      <c r="L32" s="9"/>
      <c r="M32" s="9"/>
      <c r="N32" s="11"/>
      <c r="O32" s="9"/>
    </row>
    <row r="33" spans="1:15" ht="15.75" customHeight="1" x14ac:dyDescent="0.2">
      <c r="A33" s="13"/>
      <c r="B33" s="13"/>
      <c r="C33" s="13"/>
      <c r="D33" s="21"/>
      <c r="E33" s="21"/>
      <c r="F33" s="21"/>
      <c r="G33" s="21"/>
      <c r="H33" s="9"/>
      <c r="I33" s="10"/>
      <c r="J33" s="11"/>
      <c r="K33" s="9"/>
      <c r="L33" s="9"/>
      <c r="M33" s="9"/>
      <c r="N33" s="11"/>
      <c r="O33" s="9"/>
    </row>
    <row r="34" spans="1:15" ht="15.75" customHeight="1" x14ac:dyDescent="0.2">
      <c r="A34" s="12"/>
      <c r="B34" s="12"/>
      <c r="C34" s="12"/>
      <c r="D34" s="21"/>
      <c r="E34" s="21"/>
      <c r="F34" s="21"/>
      <c r="G34" s="21"/>
      <c r="H34" s="9"/>
      <c r="I34" s="10"/>
      <c r="J34" s="11"/>
      <c r="K34" s="9"/>
      <c r="L34" s="9"/>
      <c r="M34" s="9"/>
      <c r="N34" s="11"/>
      <c r="O34" s="9"/>
    </row>
    <row r="35" spans="1:15" ht="15.75" customHeight="1" x14ac:dyDescent="0.2">
      <c r="A35" s="12"/>
      <c r="B35" s="12"/>
      <c r="C35" s="12"/>
      <c r="D35" s="21"/>
      <c r="E35" s="21"/>
      <c r="F35" s="21"/>
      <c r="G35" s="21"/>
      <c r="H35" s="9"/>
      <c r="I35" s="10"/>
      <c r="J35" s="11"/>
      <c r="K35" s="9"/>
      <c r="L35" s="9"/>
      <c r="M35" s="9"/>
      <c r="N35" s="11"/>
      <c r="O35" s="9"/>
    </row>
    <row r="36" spans="1:15" ht="15.75" customHeight="1" x14ac:dyDescent="0.2">
      <c r="A36" s="12"/>
      <c r="B36" s="12"/>
      <c r="C36" s="12"/>
      <c r="D36" s="21"/>
      <c r="E36" s="21"/>
      <c r="F36" s="21"/>
      <c r="G36" s="21"/>
      <c r="H36" s="9"/>
      <c r="I36" s="10"/>
      <c r="J36" s="11"/>
      <c r="K36" s="9"/>
      <c r="L36" s="9"/>
      <c r="M36" s="9"/>
      <c r="N36" s="11"/>
      <c r="O36" s="9"/>
    </row>
    <row r="37" spans="1:15" ht="15.75" customHeight="1" x14ac:dyDescent="0.2">
      <c r="A37" s="12"/>
      <c r="B37" s="12"/>
      <c r="C37" s="12"/>
      <c r="D37" s="22"/>
      <c r="E37" s="22"/>
      <c r="F37" s="22"/>
      <c r="G37" s="22"/>
      <c r="H37" s="9"/>
      <c r="I37" s="10"/>
      <c r="J37" s="11"/>
      <c r="K37" s="9"/>
      <c r="L37" s="9"/>
      <c r="M37" s="9"/>
      <c r="N37" s="11"/>
      <c r="O37" s="9"/>
    </row>
    <row r="38" spans="1:15" ht="15.75" customHeight="1" x14ac:dyDescent="0.2">
      <c r="A38" s="13"/>
      <c r="B38" s="13"/>
      <c r="C38" s="13"/>
      <c r="D38" s="21"/>
      <c r="E38" s="21"/>
      <c r="F38" s="21"/>
      <c r="G38" s="21"/>
      <c r="H38" s="9"/>
      <c r="I38" s="9"/>
      <c r="J38" s="9"/>
      <c r="K38" s="9"/>
      <c r="L38" s="9"/>
      <c r="M38" s="9"/>
      <c r="N38" s="9"/>
      <c r="O38" s="9"/>
    </row>
    <row r="39" spans="1:15" ht="15.75" customHeight="1" x14ac:dyDescent="0.2">
      <c r="A39" s="13"/>
      <c r="B39" s="13"/>
      <c r="C39" s="13"/>
      <c r="D39" s="22"/>
      <c r="E39" s="22"/>
      <c r="F39" s="22"/>
      <c r="G39" s="22"/>
      <c r="H39" s="9"/>
      <c r="I39" s="9"/>
      <c r="J39" s="9"/>
      <c r="K39" s="9"/>
      <c r="L39" s="9"/>
      <c r="M39" s="9"/>
      <c r="N39" s="9"/>
      <c r="O39" s="9"/>
    </row>
    <row r="40" spans="1:15" ht="15.75" customHeight="1" x14ac:dyDescent="0.2">
      <c r="A40" s="13"/>
      <c r="B40" s="13"/>
      <c r="C40" s="13"/>
      <c r="D40" s="21"/>
      <c r="E40" s="21"/>
      <c r="F40" s="21"/>
      <c r="G40" s="21"/>
      <c r="H40" s="9"/>
      <c r="I40" s="10"/>
      <c r="J40" s="11"/>
      <c r="K40" s="9"/>
      <c r="L40" s="9"/>
      <c r="M40" s="9"/>
      <c r="N40" s="11"/>
      <c r="O40" s="9"/>
    </row>
    <row r="41" spans="1:15" ht="15.75" customHeight="1" x14ac:dyDescent="0.2">
      <c r="A41" s="12"/>
      <c r="B41" s="12"/>
      <c r="C41" s="12"/>
      <c r="D41" s="21"/>
      <c r="E41" s="21"/>
      <c r="F41" s="21"/>
      <c r="G41" s="21"/>
      <c r="H41" s="9"/>
      <c r="I41" s="10"/>
      <c r="J41" s="11"/>
      <c r="K41" s="9"/>
      <c r="L41" s="9"/>
      <c r="M41" s="9"/>
      <c r="N41" s="9"/>
      <c r="O41" s="9"/>
    </row>
  </sheetData>
  <sortState xmlns:xlrd2="http://schemas.microsoft.com/office/spreadsheetml/2017/richdata2" ref="A11:O17">
    <sortCondition descending="1" ref="N11:N17"/>
  </sortState>
  <phoneticPr fontId="2" type="noConversion"/>
  <pageMargins left="0.25" right="0.25" top="0.75" bottom="0.75" header="0.3" footer="0.3"/>
  <pageSetup paperSize="9" scale="6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C2D4-0BF0-4968-9EBF-B9FDF7DC05CA}">
  <sheetPr>
    <pageSetUpPr fitToPage="1"/>
  </sheetPr>
  <dimension ref="A1:O40"/>
  <sheetViews>
    <sheetView topLeftCell="B1" workbookViewId="0">
      <selection activeCell="O15" sqref="O15"/>
    </sheetView>
  </sheetViews>
  <sheetFormatPr defaultColWidth="8.85546875" defaultRowHeight="14.25" x14ac:dyDescent="0.2"/>
  <cols>
    <col min="1" max="1" width="7.85546875" style="2" customWidth="1"/>
    <col min="2" max="2" width="11.85546875" style="2" customWidth="1"/>
    <col min="3" max="3" width="12.28515625" style="2" customWidth="1"/>
    <col min="4" max="4" width="26.42578125" style="1" customWidth="1"/>
    <col min="5" max="5" width="19" style="14" bestFit="1" customWidth="1"/>
    <col min="6" max="6" width="25.7109375" style="1" customWidth="1"/>
    <col min="7" max="7" width="14" style="1" customWidth="1"/>
    <col min="8" max="8" width="10.42578125" style="1" customWidth="1"/>
    <col min="9" max="9" width="7.7109375" style="23" customWidth="1"/>
    <col min="10" max="10" width="12.28515625" style="1" customWidth="1"/>
    <col min="11" max="12" width="10.5703125" style="1" customWidth="1"/>
    <col min="13" max="13" width="11.7109375" style="1" customWidth="1"/>
    <col min="14" max="14" width="14.140625" style="1" customWidth="1"/>
    <col min="15" max="15" width="8.42578125" style="1" customWidth="1"/>
    <col min="16" max="16384" width="8.85546875" style="1"/>
  </cols>
  <sheetData>
    <row r="1" spans="1:15" ht="18.75" customHeight="1" x14ac:dyDescent="0.25">
      <c r="A1" s="15" t="s">
        <v>0</v>
      </c>
      <c r="B1" s="15"/>
      <c r="C1" s="15"/>
      <c r="D1" s="16"/>
      <c r="E1" s="16"/>
      <c r="F1" s="16"/>
      <c r="G1" s="16"/>
      <c r="H1" s="16"/>
      <c r="I1" s="17"/>
      <c r="J1" s="16"/>
      <c r="K1" s="16"/>
      <c r="L1" s="16"/>
    </row>
    <row r="2" spans="1:15" ht="15" x14ac:dyDescent="0.25">
      <c r="A2" s="15" t="s">
        <v>1</v>
      </c>
      <c r="B2" s="15" t="s">
        <v>27</v>
      </c>
      <c r="C2" s="15"/>
      <c r="D2" s="18" t="s">
        <v>22</v>
      </c>
      <c r="E2" s="19">
        <v>44961</v>
      </c>
      <c r="F2" s="18"/>
      <c r="H2" s="18"/>
      <c r="I2" s="17"/>
      <c r="J2" s="18"/>
    </row>
    <row r="3" spans="1:15" ht="23.25" customHeight="1" x14ac:dyDescent="0.25">
      <c r="A3" s="15" t="s">
        <v>20</v>
      </c>
      <c r="B3" s="15"/>
      <c r="C3" s="15"/>
      <c r="D3" s="18" t="s">
        <v>3</v>
      </c>
      <c r="E3" s="16" t="s">
        <v>28</v>
      </c>
      <c r="F3" s="16"/>
      <c r="G3" s="16"/>
      <c r="H3" s="16"/>
      <c r="I3" s="17"/>
      <c r="J3" s="18"/>
    </row>
    <row r="4" spans="1:15" ht="15" x14ac:dyDescent="0.25">
      <c r="A4" s="15"/>
      <c r="B4" s="15"/>
      <c r="C4" s="15"/>
      <c r="D4" s="18" t="s">
        <v>4</v>
      </c>
      <c r="E4" s="16" t="s">
        <v>160</v>
      </c>
      <c r="F4" s="16"/>
      <c r="G4" s="16"/>
      <c r="H4" s="16"/>
      <c r="I4" s="17"/>
      <c r="J4" s="18"/>
    </row>
    <row r="5" spans="1:15" ht="15" x14ac:dyDescent="0.25">
      <c r="A5" s="15" t="s">
        <v>5</v>
      </c>
      <c r="B5" s="15" t="s">
        <v>30</v>
      </c>
      <c r="C5" s="15"/>
      <c r="D5" s="18"/>
      <c r="E5" s="16"/>
      <c r="F5" s="16"/>
      <c r="G5" s="16"/>
      <c r="H5" s="16"/>
      <c r="I5" s="17"/>
      <c r="J5" s="18"/>
    </row>
    <row r="6" spans="1:15" ht="15" x14ac:dyDescent="0.25">
      <c r="D6" s="16"/>
      <c r="E6" s="16"/>
      <c r="F6" s="16"/>
      <c r="G6" s="16"/>
      <c r="H6" s="16"/>
      <c r="I6" s="17"/>
      <c r="J6" s="18"/>
    </row>
    <row r="7" spans="1:15" ht="15" x14ac:dyDescent="0.25">
      <c r="D7" s="16"/>
      <c r="E7" s="16"/>
      <c r="F7" s="16"/>
      <c r="G7" s="16"/>
      <c r="H7" s="16"/>
      <c r="I7" s="17"/>
      <c r="J7" s="18"/>
    </row>
    <row r="8" spans="1:15" ht="15" x14ac:dyDescent="0.25">
      <c r="D8" s="16"/>
      <c r="E8" s="16"/>
      <c r="F8" s="16"/>
      <c r="G8" s="16"/>
      <c r="H8" s="16"/>
      <c r="I8" s="17"/>
      <c r="J8" s="18"/>
    </row>
    <row r="10" spans="1:15" s="25" customFormat="1" ht="45" customHeight="1" x14ac:dyDescent="0.2">
      <c r="A10" s="24" t="s">
        <v>6</v>
      </c>
      <c r="B10" s="3" t="s">
        <v>7</v>
      </c>
      <c r="C10" s="4" t="s">
        <v>8</v>
      </c>
      <c r="D10" s="4" t="s">
        <v>9</v>
      </c>
      <c r="E10" s="3" t="s">
        <v>24</v>
      </c>
      <c r="F10" s="4" t="s">
        <v>10</v>
      </c>
      <c r="G10" s="3" t="s">
        <v>23</v>
      </c>
      <c r="H10" s="4" t="s">
        <v>11</v>
      </c>
      <c r="I10" s="20" t="s">
        <v>12</v>
      </c>
      <c r="J10" s="5" t="s">
        <v>13</v>
      </c>
      <c r="K10" s="4" t="s">
        <v>14</v>
      </c>
      <c r="L10" s="4" t="s">
        <v>26</v>
      </c>
      <c r="M10" s="4" t="s">
        <v>15</v>
      </c>
      <c r="N10" s="5" t="s">
        <v>16</v>
      </c>
      <c r="O10" s="6" t="s">
        <v>17</v>
      </c>
    </row>
    <row r="11" spans="1:15" ht="15.75" customHeight="1" x14ac:dyDescent="0.2">
      <c r="A11" s="7" t="s">
        <v>34</v>
      </c>
      <c r="B11" s="7" t="s">
        <v>356</v>
      </c>
      <c r="C11" s="7"/>
      <c r="D11" s="7" t="s">
        <v>47</v>
      </c>
      <c r="E11" s="7" t="s">
        <v>48</v>
      </c>
      <c r="F11" s="7" t="s">
        <v>49</v>
      </c>
      <c r="G11" s="7" t="s">
        <v>50</v>
      </c>
      <c r="H11" s="9">
        <v>220</v>
      </c>
      <c r="I11" s="10">
        <v>54</v>
      </c>
      <c r="J11" s="11">
        <f>H11/320</f>
        <v>0.6875</v>
      </c>
      <c r="K11" s="9">
        <v>4</v>
      </c>
      <c r="L11" s="9">
        <v>56.21</v>
      </c>
      <c r="M11" s="9">
        <v>216</v>
      </c>
      <c r="N11" s="11">
        <f>M11/320</f>
        <v>0.67500000000000004</v>
      </c>
      <c r="O11" s="9" t="s">
        <v>399</v>
      </c>
    </row>
    <row r="12" spans="1:15" ht="15.75" customHeight="1" x14ac:dyDescent="0.2">
      <c r="A12" s="12" t="s">
        <v>280</v>
      </c>
      <c r="B12" s="12" t="s">
        <v>358</v>
      </c>
      <c r="C12" s="12"/>
      <c r="D12" s="21" t="s">
        <v>308</v>
      </c>
      <c r="E12" s="21" t="s">
        <v>309</v>
      </c>
      <c r="F12" s="21" t="s">
        <v>310</v>
      </c>
      <c r="G12" s="21" t="s">
        <v>311</v>
      </c>
      <c r="H12" s="9">
        <v>208.5</v>
      </c>
      <c r="I12" s="10">
        <v>53</v>
      </c>
      <c r="J12" s="11">
        <f>H12/320</f>
        <v>0.65156250000000004</v>
      </c>
      <c r="K12" s="9">
        <v>0</v>
      </c>
      <c r="L12" s="9">
        <v>52.06</v>
      </c>
      <c r="M12" s="9">
        <v>208.5</v>
      </c>
      <c r="N12" s="11">
        <f>M12/320</f>
        <v>0.65156250000000004</v>
      </c>
      <c r="O12" s="9" t="s">
        <v>398</v>
      </c>
    </row>
    <row r="13" spans="1:15" ht="15.75" customHeight="1" x14ac:dyDescent="0.2">
      <c r="A13" s="7" t="s">
        <v>379</v>
      </c>
      <c r="B13" s="7" t="s">
        <v>382</v>
      </c>
      <c r="C13" s="8"/>
      <c r="D13" s="7" t="s">
        <v>385</v>
      </c>
      <c r="E13" s="7" t="s">
        <v>386</v>
      </c>
      <c r="F13" s="7" t="s">
        <v>387</v>
      </c>
      <c r="G13" s="7" t="s">
        <v>388</v>
      </c>
      <c r="H13" s="9">
        <v>207.5</v>
      </c>
      <c r="I13" s="10">
        <v>53</v>
      </c>
      <c r="J13" s="11">
        <f>H13/320</f>
        <v>0.6484375</v>
      </c>
      <c r="K13" s="9">
        <v>0</v>
      </c>
      <c r="L13" s="9">
        <v>49.25</v>
      </c>
      <c r="M13" s="9">
        <v>207.5</v>
      </c>
      <c r="N13" s="11">
        <f>M13/320</f>
        <v>0.6484375</v>
      </c>
      <c r="O13" s="9">
        <v>3</v>
      </c>
    </row>
    <row r="14" spans="1:15" ht="15.75" customHeight="1" x14ac:dyDescent="0.2">
      <c r="A14" s="7" t="s">
        <v>381</v>
      </c>
      <c r="B14" s="7" t="s">
        <v>384</v>
      </c>
      <c r="C14" s="8"/>
      <c r="D14" s="7" t="s">
        <v>375</v>
      </c>
      <c r="E14" s="7" t="s">
        <v>376</v>
      </c>
      <c r="F14" s="7" t="s">
        <v>393</v>
      </c>
      <c r="G14" s="7" t="s">
        <v>394</v>
      </c>
      <c r="H14" s="9">
        <v>211</v>
      </c>
      <c r="I14" s="10">
        <v>53</v>
      </c>
      <c r="J14" s="11">
        <f>H14/320</f>
        <v>0.65937500000000004</v>
      </c>
      <c r="K14" s="9">
        <v>4</v>
      </c>
      <c r="L14" s="9">
        <v>44.3</v>
      </c>
      <c r="M14" s="9">
        <v>207</v>
      </c>
      <c r="N14" s="11">
        <f>M14/320</f>
        <v>0.64687499999999998</v>
      </c>
      <c r="O14" s="9">
        <v>4</v>
      </c>
    </row>
    <row r="15" spans="1:15" ht="15.75" customHeight="1" x14ac:dyDescent="0.2">
      <c r="A15" s="7" t="s">
        <v>36</v>
      </c>
      <c r="B15" s="7" t="s">
        <v>357</v>
      </c>
      <c r="C15" s="7"/>
      <c r="D15" s="7" t="s">
        <v>51</v>
      </c>
      <c r="E15" s="7" t="s">
        <v>52</v>
      </c>
      <c r="F15" s="7" t="s">
        <v>53</v>
      </c>
      <c r="G15" s="7" t="s">
        <v>54</v>
      </c>
      <c r="H15" s="9">
        <v>205</v>
      </c>
      <c r="I15" s="10">
        <v>51</v>
      </c>
      <c r="J15" s="11">
        <f>H15/320</f>
        <v>0.640625</v>
      </c>
      <c r="K15" s="9">
        <v>4</v>
      </c>
      <c r="L15" s="9">
        <v>50.52</v>
      </c>
      <c r="M15" s="9">
        <v>201</v>
      </c>
      <c r="N15" s="11">
        <f>M15/320</f>
        <v>0.62812500000000004</v>
      </c>
      <c r="O15" s="9">
        <v>5</v>
      </c>
    </row>
    <row r="16" spans="1:15" ht="15.75" customHeight="1" x14ac:dyDescent="0.2">
      <c r="A16" s="7" t="s">
        <v>380</v>
      </c>
      <c r="B16" s="7" t="s">
        <v>383</v>
      </c>
      <c r="C16" s="7"/>
      <c r="D16" s="7" t="s">
        <v>389</v>
      </c>
      <c r="E16" s="7" t="s">
        <v>390</v>
      </c>
      <c r="F16" s="7" t="s">
        <v>391</v>
      </c>
      <c r="G16" s="7" t="s">
        <v>392</v>
      </c>
      <c r="H16" s="9" t="s">
        <v>397</v>
      </c>
      <c r="I16" s="10" t="s">
        <v>397</v>
      </c>
      <c r="J16" s="11" t="s">
        <v>397</v>
      </c>
      <c r="K16" s="9" t="s">
        <v>397</v>
      </c>
      <c r="L16" s="9" t="s">
        <v>397</v>
      </c>
      <c r="M16" s="9" t="s">
        <v>397</v>
      </c>
      <c r="N16" s="11" t="s">
        <v>397</v>
      </c>
      <c r="O16" s="9" t="s">
        <v>397</v>
      </c>
    </row>
    <row r="17" spans="1:15" ht="15.75" customHeight="1" x14ac:dyDescent="0.2">
      <c r="A17" s="12"/>
      <c r="B17" s="12"/>
      <c r="C17" s="12"/>
      <c r="D17" s="21"/>
      <c r="E17" s="21"/>
      <c r="F17" s="21"/>
      <c r="G17" s="21"/>
      <c r="H17" s="9"/>
      <c r="I17" s="10"/>
      <c r="J17" s="11"/>
      <c r="K17" s="9"/>
      <c r="L17" s="9"/>
      <c r="M17" s="9"/>
      <c r="N17" s="11"/>
      <c r="O17" s="9"/>
    </row>
    <row r="18" spans="1:15" ht="15.75" customHeight="1" x14ac:dyDescent="0.2">
      <c r="A18" s="13"/>
      <c r="B18" s="13"/>
      <c r="C18" s="13"/>
      <c r="D18" s="21"/>
      <c r="E18" s="21"/>
      <c r="F18" s="21"/>
      <c r="G18" s="21"/>
      <c r="H18" s="9"/>
      <c r="I18" s="10"/>
      <c r="J18" s="11"/>
      <c r="K18" s="9"/>
      <c r="L18" s="9"/>
      <c r="M18" s="9"/>
      <c r="N18" s="11"/>
      <c r="O18" s="9"/>
    </row>
    <row r="19" spans="1:15" ht="15.75" customHeight="1" x14ac:dyDescent="0.2">
      <c r="A19" s="12"/>
      <c r="B19" s="12"/>
      <c r="C19" s="12"/>
      <c r="D19" s="21"/>
      <c r="E19" s="21"/>
      <c r="F19" s="21"/>
      <c r="G19" s="21"/>
      <c r="H19" s="9"/>
      <c r="I19" s="10"/>
      <c r="J19" s="11"/>
      <c r="K19" s="9"/>
      <c r="L19" s="9"/>
      <c r="M19" s="9"/>
      <c r="N19" s="11"/>
      <c r="O19" s="9"/>
    </row>
    <row r="20" spans="1:15" ht="15.75" customHeight="1" x14ac:dyDescent="0.2">
      <c r="A20" s="13"/>
      <c r="B20" s="13"/>
      <c r="C20" s="13"/>
      <c r="D20" s="21"/>
      <c r="E20" s="21"/>
      <c r="F20" s="21"/>
      <c r="G20" s="21"/>
      <c r="H20" s="9"/>
      <c r="I20" s="10"/>
      <c r="J20" s="11"/>
      <c r="K20" s="9"/>
      <c r="L20" s="9"/>
      <c r="M20" s="9"/>
      <c r="N20" s="11"/>
      <c r="O20" s="9"/>
    </row>
    <row r="21" spans="1:15" ht="15.75" customHeight="1" x14ac:dyDescent="0.2">
      <c r="A21" s="13"/>
      <c r="B21" s="13"/>
      <c r="C21" s="13"/>
      <c r="D21" s="21"/>
      <c r="E21" s="21"/>
      <c r="F21" s="21"/>
      <c r="G21" s="21"/>
      <c r="H21" s="9"/>
      <c r="I21" s="10"/>
      <c r="J21" s="11"/>
      <c r="K21" s="9"/>
      <c r="L21" s="9"/>
      <c r="M21" s="9"/>
      <c r="N21" s="11"/>
      <c r="O21" s="9"/>
    </row>
    <row r="22" spans="1:15" ht="15.75" customHeight="1" x14ac:dyDescent="0.2">
      <c r="A22" s="12"/>
      <c r="B22" s="12"/>
      <c r="C22" s="12"/>
      <c r="D22" s="22"/>
      <c r="E22" s="22"/>
      <c r="F22" s="22"/>
      <c r="G22" s="22"/>
      <c r="H22" s="9"/>
      <c r="I22" s="10"/>
      <c r="J22" s="11"/>
      <c r="K22" s="9"/>
      <c r="L22" s="9"/>
      <c r="M22" s="9"/>
      <c r="N22" s="11"/>
      <c r="O22" s="9"/>
    </row>
    <row r="23" spans="1:15" ht="15.75" customHeight="1" x14ac:dyDescent="0.2">
      <c r="A23" s="13"/>
      <c r="B23" s="13"/>
      <c r="C23" s="13"/>
      <c r="D23" s="22"/>
      <c r="E23" s="22"/>
      <c r="F23" s="22"/>
      <c r="G23" s="22"/>
      <c r="H23" s="9"/>
      <c r="I23" s="10"/>
      <c r="J23" s="11"/>
      <c r="K23" s="9"/>
      <c r="L23" s="9"/>
      <c r="M23" s="9"/>
      <c r="N23" s="11"/>
      <c r="O23" s="9"/>
    </row>
    <row r="24" spans="1:15" ht="15.75" customHeight="1" x14ac:dyDescent="0.2">
      <c r="A24" s="12"/>
      <c r="B24" s="12"/>
      <c r="C24" s="12"/>
      <c r="D24" s="21"/>
      <c r="E24" s="21"/>
      <c r="F24" s="21"/>
      <c r="G24" s="21"/>
      <c r="H24" s="9"/>
      <c r="I24" s="10"/>
      <c r="J24" s="11"/>
      <c r="K24" s="9"/>
      <c r="L24" s="9"/>
      <c r="M24" s="9"/>
      <c r="N24" s="11"/>
      <c r="O24" s="9"/>
    </row>
    <row r="25" spans="1:15" ht="15.75" customHeight="1" x14ac:dyDescent="0.2">
      <c r="A25" s="13"/>
      <c r="B25" s="13"/>
      <c r="C25" s="13"/>
      <c r="D25" s="21"/>
      <c r="E25" s="21"/>
      <c r="F25" s="21"/>
      <c r="G25" s="21"/>
      <c r="H25" s="9"/>
      <c r="I25" s="10"/>
      <c r="J25" s="11"/>
      <c r="K25" s="9"/>
      <c r="L25" s="9"/>
      <c r="M25" s="9"/>
      <c r="N25" s="11"/>
      <c r="O25" s="9"/>
    </row>
    <row r="26" spans="1:15" ht="15.75" customHeight="1" x14ac:dyDescent="0.2">
      <c r="A26" s="13"/>
      <c r="B26" s="13"/>
      <c r="C26" s="13"/>
      <c r="D26" s="21"/>
      <c r="E26" s="21"/>
      <c r="F26" s="21"/>
      <c r="G26" s="21"/>
      <c r="H26" s="9"/>
      <c r="I26" s="10"/>
      <c r="J26" s="11"/>
      <c r="K26" s="9"/>
      <c r="L26" s="9"/>
      <c r="M26" s="9"/>
      <c r="N26" s="11"/>
      <c r="O26" s="9"/>
    </row>
    <row r="27" spans="1:15" ht="15.75" customHeight="1" x14ac:dyDescent="0.2">
      <c r="A27" s="13"/>
      <c r="B27" s="13"/>
      <c r="C27" s="13"/>
      <c r="D27" s="21"/>
      <c r="E27" s="21"/>
      <c r="F27" s="21"/>
      <c r="G27" s="21"/>
      <c r="H27" s="9"/>
      <c r="I27" s="10"/>
      <c r="J27" s="11"/>
      <c r="K27" s="9"/>
      <c r="L27" s="9"/>
      <c r="M27" s="9"/>
      <c r="N27" s="11"/>
      <c r="O27" s="9"/>
    </row>
    <row r="28" spans="1:15" ht="15.75" customHeight="1" x14ac:dyDescent="0.2">
      <c r="A28" s="13"/>
      <c r="B28" s="13"/>
      <c r="C28" s="13"/>
      <c r="D28" s="21"/>
      <c r="E28" s="21"/>
      <c r="F28" s="21"/>
      <c r="G28" s="21"/>
      <c r="H28" s="9"/>
      <c r="I28" s="10"/>
      <c r="J28" s="11"/>
      <c r="K28" s="9"/>
      <c r="L28" s="9"/>
      <c r="M28" s="9"/>
      <c r="N28" s="11"/>
      <c r="O28" s="9"/>
    </row>
    <row r="29" spans="1:15" ht="15.75" customHeight="1" x14ac:dyDescent="0.2">
      <c r="A29" s="12"/>
      <c r="B29" s="12"/>
      <c r="C29" s="12"/>
      <c r="D29" s="21"/>
      <c r="E29" s="21"/>
      <c r="F29" s="21"/>
      <c r="G29" s="21"/>
      <c r="H29" s="9"/>
      <c r="I29" s="10"/>
      <c r="J29" s="11"/>
      <c r="K29" s="9"/>
      <c r="L29" s="9"/>
      <c r="M29" s="9"/>
      <c r="N29" s="11"/>
      <c r="O29" s="9"/>
    </row>
    <row r="30" spans="1:15" ht="15.75" customHeight="1" x14ac:dyDescent="0.2">
      <c r="A30" s="12"/>
      <c r="B30" s="12"/>
      <c r="C30" s="12"/>
      <c r="D30" s="21"/>
      <c r="E30" s="21"/>
      <c r="F30" s="21"/>
      <c r="G30" s="21"/>
      <c r="H30" s="9"/>
      <c r="I30" s="10"/>
      <c r="J30" s="11"/>
      <c r="K30" s="9"/>
      <c r="L30" s="9"/>
      <c r="M30" s="9"/>
      <c r="N30" s="11"/>
      <c r="O30" s="9"/>
    </row>
    <row r="31" spans="1:15" ht="15.75" customHeight="1" x14ac:dyDescent="0.2">
      <c r="A31" s="12"/>
      <c r="B31" s="12"/>
      <c r="C31" s="12"/>
      <c r="D31" s="22"/>
      <c r="E31" s="22"/>
      <c r="F31" s="22"/>
      <c r="G31" s="22"/>
      <c r="H31" s="9"/>
      <c r="I31" s="10"/>
      <c r="J31" s="11"/>
      <c r="K31" s="9"/>
      <c r="L31" s="9"/>
      <c r="M31" s="9"/>
      <c r="N31" s="11"/>
      <c r="O31" s="9"/>
    </row>
    <row r="32" spans="1:15" ht="15.75" customHeight="1" x14ac:dyDescent="0.2">
      <c r="A32" s="13"/>
      <c r="B32" s="13"/>
      <c r="C32" s="13"/>
      <c r="D32" s="21"/>
      <c r="E32" s="21"/>
      <c r="F32" s="21"/>
      <c r="G32" s="21"/>
      <c r="H32" s="9"/>
      <c r="I32" s="10"/>
      <c r="J32" s="11"/>
      <c r="K32" s="9"/>
      <c r="L32" s="9"/>
      <c r="M32" s="9"/>
      <c r="N32" s="11"/>
      <c r="O32" s="9"/>
    </row>
    <row r="33" spans="1:15" ht="15.75" customHeight="1" x14ac:dyDescent="0.2">
      <c r="A33" s="12"/>
      <c r="B33" s="12"/>
      <c r="C33" s="12"/>
      <c r="D33" s="21"/>
      <c r="E33" s="21"/>
      <c r="F33" s="21"/>
      <c r="G33" s="21"/>
      <c r="H33" s="9"/>
      <c r="I33" s="10"/>
      <c r="J33" s="11"/>
      <c r="K33" s="9"/>
      <c r="L33" s="9"/>
      <c r="M33" s="9"/>
      <c r="N33" s="11"/>
      <c r="O33" s="9"/>
    </row>
    <row r="34" spans="1:15" ht="15.75" customHeight="1" x14ac:dyDescent="0.2">
      <c r="A34" s="12"/>
      <c r="B34" s="12"/>
      <c r="C34" s="12"/>
      <c r="D34" s="21"/>
      <c r="E34" s="21"/>
      <c r="F34" s="21"/>
      <c r="G34" s="21"/>
      <c r="H34" s="9"/>
      <c r="I34" s="10"/>
      <c r="J34" s="11"/>
      <c r="K34" s="9"/>
      <c r="L34" s="9"/>
      <c r="M34" s="9"/>
      <c r="N34" s="11"/>
      <c r="O34" s="9"/>
    </row>
    <row r="35" spans="1:15" ht="15.75" customHeight="1" x14ac:dyDescent="0.2">
      <c r="A35" s="12"/>
      <c r="B35" s="12"/>
      <c r="C35" s="12"/>
      <c r="D35" s="21"/>
      <c r="E35" s="21"/>
      <c r="F35" s="21"/>
      <c r="G35" s="21"/>
      <c r="H35" s="9"/>
      <c r="I35" s="10"/>
      <c r="J35" s="11"/>
      <c r="K35" s="9"/>
      <c r="L35" s="9"/>
      <c r="M35" s="9"/>
      <c r="N35" s="11"/>
      <c r="O35" s="9"/>
    </row>
    <row r="36" spans="1:15" ht="15.75" customHeight="1" x14ac:dyDescent="0.2">
      <c r="A36" s="12"/>
      <c r="B36" s="12"/>
      <c r="C36" s="12"/>
      <c r="D36" s="22"/>
      <c r="E36" s="22"/>
      <c r="F36" s="22"/>
      <c r="G36" s="22"/>
      <c r="H36" s="9"/>
      <c r="I36" s="10"/>
      <c r="J36" s="11"/>
      <c r="K36" s="9"/>
      <c r="L36" s="9"/>
      <c r="M36" s="9"/>
      <c r="N36" s="11"/>
      <c r="O36" s="9"/>
    </row>
    <row r="37" spans="1:15" ht="15.75" customHeight="1" x14ac:dyDescent="0.2">
      <c r="A37" s="13"/>
      <c r="B37" s="13"/>
      <c r="C37" s="13"/>
      <c r="D37" s="21"/>
      <c r="E37" s="21"/>
      <c r="F37" s="21"/>
      <c r="G37" s="21"/>
      <c r="H37" s="9"/>
      <c r="I37" s="9"/>
      <c r="J37" s="9"/>
      <c r="K37" s="9"/>
      <c r="L37" s="9"/>
      <c r="M37" s="9"/>
      <c r="N37" s="9"/>
      <c r="O37" s="9"/>
    </row>
    <row r="38" spans="1:15" ht="15.75" customHeight="1" x14ac:dyDescent="0.2">
      <c r="A38" s="13"/>
      <c r="B38" s="13"/>
      <c r="C38" s="13"/>
      <c r="D38" s="22"/>
      <c r="E38" s="22"/>
      <c r="F38" s="22"/>
      <c r="G38" s="22"/>
      <c r="H38" s="9"/>
      <c r="I38" s="9"/>
      <c r="J38" s="9"/>
      <c r="K38" s="9"/>
      <c r="L38" s="9"/>
      <c r="M38" s="9"/>
      <c r="N38" s="9"/>
      <c r="O38" s="9"/>
    </row>
    <row r="39" spans="1:15" ht="15.75" customHeight="1" x14ac:dyDescent="0.2">
      <c r="A39" s="13"/>
      <c r="B39" s="13"/>
      <c r="C39" s="13"/>
      <c r="D39" s="21"/>
      <c r="E39" s="21"/>
      <c r="F39" s="21"/>
      <c r="G39" s="21"/>
      <c r="H39" s="9"/>
      <c r="I39" s="10"/>
      <c r="J39" s="11"/>
      <c r="K39" s="9"/>
      <c r="L39" s="9"/>
      <c r="M39" s="9"/>
      <c r="N39" s="11"/>
      <c r="O39" s="9"/>
    </row>
    <row r="40" spans="1:15" ht="15.75" customHeight="1" x14ac:dyDescent="0.2">
      <c r="A40" s="12"/>
      <c r="B40" s="12"/>
      <c r="C40" s="12"/>
      <c r="D40" s="21"/>
      <c r="E40" s="21"/>
      <c r="F40" s="21"/>
      <c r="G40" s="21"/>
      <c r="H40" s="9"/>
      <c r="I40" s="10"/>
      <c r="J40" s="11"/>
      <c r="K40" s="9"/>
      <c r="L40" s="9"/>
      <c r="M40" s="9"/>
      <c r="N40" s="9"/>
      <c r="O40" s="9"/>
    </row>
  </sheetData>
  <sortState xmlns:xlrd2="http://schemas.microsoft.com/office/spreadsheetml/2017/richdata2" ref="A11:O15">
    <sortCondition descending="1" ref="N11:N15"/>
  </sortState>
  <phoneticPr fontId="2" type="noConversion"/>
  <pageMargins left="0.25" right="0.25" top="0.75" bottom="0.75" header="0.3" footer="0.3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8989E-2F80-467B-9B7B-138C6A0382D9}">
  <sheetPr>
    <pageSetUpPr fitToPage="1"/>
  </sheetPr>
  <dimension ref="A1:O40"/>
  <sheetViews>
    <sheetView topLeftCell="B1" workbookViewId="0">
      <selection activeCell="O15" sqref="O15"/>
    </sheetView>
  </sheetViews>
  <sheetFormatPr defaultColWidth="8.85546875" defaultRowHeight="14.25" x14ac:dyDescent="0.2"/>
  <cols>
    <col min="1" max="1" width="7.85546875" style="2" customWidth="1"/>
    <col min="2" max="2" width="11.85546875" style="2" customWidth="1"/>
    <col min="3" max="3" width="12.28515625" style="2" customWidth="1"/>
    <col min="4" max="4" width="26.42578125" style="1" customWidth="1"/>
    <col min="5" max="5" width="19" style="14" bestFit="1" customWidth="1"/>
    <col min="6" max="6" width="25.7109375" style="1" customWidth="1"/>
    <col min="7" max="7" width="14" style="1" customWidth="1"/>
    <col min="8" max="8" width="10.42578125" style="1" customWidth="1"/>
    <col min="9" max="9" width="7.7109375" style="23" customWidth="1"/>
    <col min="10" max="10" width="12.28515625" style="1" customWidth="1"/>
    <col min="11" max="12" width="10.5703125" style="1" customWidth="1"/>
    <col min="13" max="13" width="11.7109375" style="1" customWidth="1"/>
    <col min="14" max="14" width="14.140625" style="1" customWidth="1"/>
    <col min="15" max="15" width="8.42578125" style="1" customWidth="1"/>
    <col min="16" max="16384" width="8.85546875" style="1"/>
  </cols>
  <sheetData>
    <row r="1" spans="1:15" ht="18.75" customHeight="1" x14ac:dyDescent="0.25">
      <c r="A1" s="15" t="s">
        <v>0</v>
      </c>
      <c r="B1" s="15"/>
      <c r="C1" s="15"/>
      <c r="D1" s="16"/>
      <c r="E1" s="16"/>
      <c r="F1" s="16"/>
      <c r="G1" s="16"/>
      <c r="H1" s="16"/>
      <c r="I1" s="17"/>
      <c r="J1" s="16"/>
      <c r="K1" s="16"/>
      <c r="L1" s="16"/>
    </row>
    <row r="2" spans="1:15" ht="15" x14ac:dyDescent="0.25">
      <c r="A2" s="15" t="s">
        <v>1</v>
      </c>
      <c r="B2" s="15" t="s">
        <v>27</v>
      </c>
      <c r="C2" s="15"/>
      <c r="D2" s="18" t="s">
        <v>22</v>
      </c>
      <c r="E2" s="19">
        <v>44961</v>
      </c>
      <c r="F2" s="18"/>
      <c r="H2" s="18"/>
      <c r="I2" s="17"/>
      <c r="J2" s="18"/>
    </row>
    <row r="3" spans="1:15" ht="23.25" customHeight="1" x14ac:dyDescent="0.25">
      <c r="A3" s="15" t="s">
        <v>21</v>
      </c>
      <c r="B3" s="15"/>
      <c r="C3" s="15"/>
      <c r="D3" s="18" t="s">
        <v>3</v>
      </c>
      <c r="E3" s="16" t="s">
        <v>28</v>
      </c>
      <c r="F3" s="16"/>
      <c r="G3" s="16"/>
      <c r="H3" s="16"/>
      <c r="I3" s="17"/>
      <c r="J3" s="18"/>
    </row>
    <row r="4" spans="1:15" ht="15" x14ac:dyDescent="0.25">
      <c r="A4" s="15"/>
      <c r="B4" s="15"/>
      <c r="C4" s="15"/>
      <c r="D4" s="18" t="s">
        <v>4</v>
      </c>
      <c r="E4" s="16" t="s">
        <v>29</v>
      </c>
      <c r="F4" s="16"/>
      <c r="G4" s="16"/>
      <c r="H4" s="16"/>
      <c r="I4" s="17"/>
      <c r="J4" s="18"/>
    </row>
    <row r="5" spans="1:15" ht="15" x14ac:dyDescent="0.25">
      <c r="A5" s="15" t="s">
        <v>5</v>
      </c>
      <c r="B5" s="15" t="s">
        <v>30</v>
      </c>
      <c r="C5" s="15"/>
      <c r="D5" s="18"/>
      <c r="E5" s="16"/>
      <c r="F5" s="16"/>
      <c r="G5" s="16"/>
      <c r="H5" s="16"/>
      <c r="I5" s="17"/>
      <c r="J5" s="18"/>
    </row>
    <row r="6" spans="1:15" ht="15" x14ac:dyDescent="0.25">
      <c r="D6" s="16"/>
      <c r="E6" s="16"/>
      <c r="F6" s="16"/>
      <c r="G6" s="16"/>
      <c r="H6" s="16"/>
      <c r="I6" s="17"/>
      <c r="J6" s="18"/>
    </row>
    <row r="7" spans="1:15" ht="15" x14ac:dyDescent="0.25">
      <c r="D7" s="16"/>
      <c r="E7" s="16"/>
      <c r="F7" s="16"/>
      <c r="G7" s="16"/>
      <c r="H7" s="16"/>
      <c r="I7" s="17"/>
      <c r="J7" s="18"/>
    </row>
    <row r="8" spans="1:15" ht="15" x14ac:dyDescent="0.25">
      <c r="D8" s="16"/>
      <c r="E8" s="16"/>
      <c r="F8" s="16"/>
      <c r="G8" s="16"/>
      <c r="H8" s="16"/>
      <c r="I8" s="17"/>
      <c r="J8" s="18"/>
    </row>
    <row r="10" spans="1:15" s="25" customFormat="1" ht="45" customHeight="1" x14ac:dyDescent="0.2">
      <c r="A10" s="24" t="s">
        <v>6</v>
      </c>
      <c r="B10" s="3" t="s">
        <v>7</v>
      </c>
      <c r="C10" s="4" t="s">
        <v>8</v>
      </c>
      <c r="D10" s="4" t="s">
        <v>9</v>
      </c>
      <c r="E10" s="3" t="s">
        <v>24</v>
      </c>
      <c r="F10" s="4" t="s">
        <v>10</v>
      </c>
      <c r="G10" s="3" t="s">
        <v>23</v>
      </c>
      <c r="H10" s="4" t="s">
        <v>11</v>
      </c>
      <c r="I10" s="20" t="s">
        <v>12</v>
      </c>
      <c r="J10" s="5" t="s">
        <v>13</v>
      </c>
      <c r="K10" s="4" t="s">
        <v>14</v>
      </c>
      <c r="L10" s="4" t="s">
        <v>26</v>
      </c>
      <c r="M10" s="4" t="s">
        <v>15</v>
      </c>
      <c r="N10" s="5" t="s">
        <v>16</v>
      </c>
      <c r="O10" s="6" t="s">
        <v>17</v>
      </c>
    </row>
    <row r="11" spans="1:15" ht="15.75" customHeight="1" x14ac:dyDescent="0.2">
      <c r="A11" s="7" t="s">
        <v>34</v>
      </c>
      <c r="B11" s="7" t="s">
        <v>33</v>
      </c>
      <c r="C11" s="13"/>
      <c r="D11" s="7" t="s">
        <v>47</v>
      </c>
      <c r="E11" s="7" t="s">
        <v>48</v>
      </c>
      <c r="F11" s="7" t="s">
        <v>49</v>
      </c>
      <c r="G11" s="7" t="s">
        <v>50</v>
      </c>
      <c r="H11" s="9">
        <v>189</v>
      </c>
      <c r="I11" s="10">
        <v>57</v>
      </c>
      <c r="J11" s="11">
        <f>H11/280</f>
        <v>0.67500000000000004</v>
      </c>
      <c r="K11" s="9">
        <v>0</v>
      </c>
      <c r="L11" s="9">
        <v>55.62</v>
      </c>
      <c r="M11" s="9">
        <v>189</v>
      </c>
      <c r="N11" s="11">
        <f>M11/280</f>
        <v>0.67500000000000004</v>
      </c>
      <c r="O11" s="9" t="s">
        <v>399</v>
      </c>
    </row>
    <row r="12" spans="1:15" ht="15.75" customHeight="1" x14ac:dyDescent="0.2">
      <c r="A12" s="7" t="s">
        <v>42</v>
      </c>
      <c r="B12" s="7" t="s">
        <v>41</v>
      </c>
      <c r="C12" s="13"/>
      <c r="D12" s="21" t="s">
        <v>62</v>
      </c>
      <c r="E12" s="21" t="s">
        <v>158</v>
      </c>
      <c r="F12" s="21" t="s">
        <v>63</v>
      </c>
      <c r="G12" s="21" t="s">
        <v>123</v>
      </c>
      <c r="H12" s="9">
        <v>188</v>
      </c>
      <c r="I12" s="10">
        <v>55</v>
      </c>
      <c r="J12" s="11">
        <f>H12/280</f>
        <v>0.67142857142857137</v>
      </c>
      <c r="K12" s="9">
        <v>0</v>
      </c>
      <c r="L12" s="9">
        <v>47.85</v>
      </c>
      <c r="M12" s="9">
        <v>188</v>
      </c>
      <c r="N12" s="11">
        <f>M12/280</f>
        <v>0.67142857142857137</v>
      </c>
      <c r="O12" s="9" t="s">
        <v>398</v>
      </c>
    </row>
    <row r="13" spans="1:15" ht="15.75" customHeight="1" x14ac:dyDescent="0.2">
      <c r="A13" s="7" t="s">
        <v>38</v>
      </c>
      <c r="B13" s="7" t="s">
        <v>37</v>
      </c>
      <c r="C13" s="13"/>
      <c r="D13" s="7" t="s">
        <v>55</v>
      </c>
      <c r="E13" s="7" t="s">
        <v>56</v>
      </c>
      <c r="F13" s="7" t="s">
        <v>57</v>
      </c>
      <c r="G13" s="7" t="s">
        <v>56</v>
      </c>
      <c r="H13" s="9">
        <v>189.5</v>
      </c>
      <c r="I13" s="10">
        <v>53</v>
      </c>
      <c r="J13" s="11">
        <f>H13/280</f>
        <v>0.67678571428571432</v>
      </c>
      <c r="K13" s="9">
        <v>4</v>
      </c>
      <c r="L13" s="9">
        <v>47.35</v>
      </c>
      <c r="M13" s="9">
        <v>185.5</v>
      </c>
      <c r="N13" s="11">
        <f>M13/280</f>
        <v>0.66249999999999998</v>
      </c>
      <c r="O13" s="9">
        <v>3</v>
      </c>
    </row>
    <row r="14" spans="1:15" ht="15.75" customHeight="1" x14ac:dyDescent="0.2">
      <c r="A14" s="7" t="s">
        <v>40</v>
      </c>
      <c r="B14" s="7" t="s">
        <v>39</v>
      </c>
      <c r="C14" s="13"/>
      <c r="D14" s="7" t="s">
        <v>58</v>
      </c>
      <c r="E14" s="7" t="s">
        <v>59</v>
      </c>
      <c r="F14" s="7" t="s">
        <v>60</v>
      </c>
      <c r="G14" s="7" t="s">
        <v>61</v>
      </c>
      <c r="H14" s="9">
        <v>179.5</v>
      </c>
      <c r="I14" s="10">
        <v>51</v>
      </c>
      <c r="J14" s="11">
        <f>H14/280</f>
        <v>0.64107142857142863</v>
      </c>
      <c r="K14" s="9">
        <v>0</v>
      </c>
      <c r="L14" s="9">
        <v>47.1</v>
      </c>
      <c r="M14" s="9">
        <v>179.5</v>
      </c>
      <c r="N14" s="11">
        <f>M14/280</f>
        <v>0.64107142857142863</v>
      </c>
      <c r="O14" s="9">
        <v>4</v>
      </c>
    </row>
    <row r="15" spans="1:15" ht="15.75" customHeight="1" x14ac:dyDescent="0.2">
      <c r="A15" s="7" t="s">
        <v>36</v>
      </c>
      <c r="B15" s="7" t="s">
        <v>35</v>
      </c>
      <c r="C15" s="13"/>
      <c r="D15" s="7" t="s">
        <v>51</v>
      </c>
      <c r="E15" s="7" t="s">
        <v>52</v>
      </c>
      <c r="F15" s="7" t="s">
        <v>53</v>
      </c>
      <c r="G15" s="7" t="s">
        <v>54</v>
      </c>
      <c r="H15" s="9">
        <v>175</v>
      </c>
      <c r="I15" s="10">
        <v>52</v>
      </c>
      <c r="J15" s="11">
        <f>H15/280</f>
        <v>0.625</v>
      </c>
      <c r="K15" s="9">
        <v>8</v>
      </c>
      <c r="L15" s="9">
        <v>47.35</v>
      </c>
      <c r="M15" s="9">
        <v>167</v>
      </c>
      <c r="N15" s="11">
        <f>M15/280</f>
        <v>0.59642857142857142</v>
      </c>
      <c r="O15" s="9">
        <v>5</v>
      </c>
    </row>
    <row r="16" spans="1:15" ht="15.75" customHeight="1" x14ac:dyDescent="0.2">
      <c r="A16" s="7" t="s">
        <v>32</v>
      </c>
      <c r="B16" s="7" t="s">
        <v>31</v>
      </c>
      <c r="C16" s="13"/>
      <c r="D16" s="7" t="s">
        <v>43</v>
      </c>
      <c r="E16" s="7" t="s">
        <v>44</v>
      </c>
      <c r="F16" s="7" t="s">
        <v>45</v>
      </c>
      <c r="G16" s="7" t="s">
        <v>46</v>
      </c>
      <c r="H16" s="9">
        <v>181</v>
      </c>
      <c r="I16" s="10">
        <v>52</v>
      </c>
      <c r="J16" s="11">
        <f>H16/280</f>
        <v>0.64642857142857146</v>
      </c>
      <c r="K16" s="9" t="s">
        <v>397</v>
      </c>
      <c r="L16" s="9" t="s">
        <v>397</v>
      </c>
      <c r="M16" s="9" t="s">
        <v>397</v>
      </c>
      <c r="N16" s="11" t="s">
        <v>397</v>
      </c>
      <c r="O16" s="9" t="s">
        <v>397</v>
      </c>
    </row>
    <row r="17" spans="1:15" ht="15.75" customHeight="1" x14ac:dyDescent="0.2">
      <c r="A17" s="12"/>
      <c r="B17" s="12"/>
      <c r="C17" s="12"/>
      <c r="D17" s="21"/>
      <c r="E17" s="21"/>
      <c r="F17" s="21"/>
      <c r="G17" s="21"/>
      <c r="H17" s="9"/>
      <c r="I17" s="10"/>
      <c r="J17" s="11"/>
      <c r="K17" s="9"/>
      <c r="L17" s="9"/>
      <c r="M17" s="9"/>
      <c r="N17" s="11"/>
      <c r="O17" s="9"/>
    </row>
    <row r="18" spans="1:15" ht="15.75" customHeight="1" x14ac:dyDescent="0.2">
      <c r="A18" s="13"/>
      <c r="B18" s="13"/>
      <c r="C18" s="13"/>
      <c r="D18" s="21"/>
      <c r="E18" s="21"/>
      <c r="F18" s="21"/>
      <c r="G18" s="21"/>
      <c r="H18" s="9"/>
      <c r="I18" s="10"/>
      <c r="J18" s="11"/>
      <c r="K18" s="9"/>
      <c r="L18" s="9"/>
      <c r="M18" s="9"/>
      <c r="N18" s="11"/>
      <c r="O18" s="9"/>
    </row>
    <row r="19" spans="1:15" ht="15.75" customHeight="1" x14ac:dyDescent="0.2">
      <c r="A19" s="12"/>
      <c r="B19" s="12"/>
      <c r="C19" s="12"/>
      <c r="D19" s="21"/>
      <c r="E19" s="21"/>
      <c r="F19" s="21"/>
      <c r="G19" s="21"/>
      <c r="H19" s="9"/>
      <c r="I19" s="10"/>
      <c r="J19" s="11"/>
      <c r="K19" s="9"/>
      <c r="L19" s="9"/>
      <c r="M19" s="9"/>
      <c r="N19" s="11"/>
      <c r="O19" s="9"/>
    </row>
    <row r="20" spans="1:15" ht="15.75" customHeight="1" x14ac:dyDescent="0.2">
      <c r="A20" s="13"/>
      <c r="B20" s="13"/>
      <c r="C20" s="13"/>
      <c r="D20" s="21"/>
      <c r="E20" s="21"/>
      <c r="F20" s="21"/>
      <c r="G20" s="21"/>
      <c r="H20" s="9"/>
      <c r="I20" s="10"/>
      <c r="J20" s="11"/>
      <c r="K20" s="9"/>
      <c r="L20" s="9"/>
      <c r="M20" s="9"/>
      <c r="N20" s="11"/>
      <c r="O20" s="9"/>
    </row>
    <row r="21" spans="1:15" ht="15.75" customHeight="1" x14ac:dyDescent="0.2">
      <c r="A21" s="13"/>
      <c r="B21" s="13"/>
      <c r="C21" s="13"/>
      <c r="D21" s="21"/>
      <c r="E21" s="21"/>
      <c r="F21" s="21"/>
      <c r="G21" s="21"/>
      <c r="H21" s="9"/>
      <c r="I21" s="10"/>
      <c r="J21" s="11"/>
      <c r="K21" s="9"/>
      <c r="L21" s="9"/>
      <c r="M21" s="9"/>
      <c r="N21" s="11"/>
      <c r="O21" s="9"/>
    </row>
    <row r="22" spans="1:15" ht="15.75" customHeight="1" x14ac:dyDescent="0.2">
      <c r="A22" s="12"/>
      <c r="B22" s="12"/>
      <c r="C22" s="12"/>
      <c r="D22" s="22"/>
      <c r="E22" s="22"/>
      <c r="F22" s="22"/>
      <c r="G22" s="22"/>
      <c r="H22" s="9"/>
      <c r="I22" s="10"/>
      <c r="J22" s="11"/>
      <c r="K22" s="9"/>
      <c r="L22" s="9"/>
      <c r="M22" s="9"/>
      <c r="N22" s="11"/>
      <c r="O22" s="9"/>
    </row>
    <row r="23" spans="1:15" ht="15.75" customHeight="1" x14ac:dyDescent="0.2">
      <c r="A23" s="13"/>
      <c r="B23" s="13"/>
      <c r="C23" s="13"/>
      <c r="D23" s="22"/>
      <c r="E23" s="22"/>
      <c r="F23" s="22"/>
      <c r="G23" s="22"/>
      <c r="H23" s="9"/>
      <c r="I23" s="10"/>
      <c r="J23" s="11"/>
      <c r="K23" s="9"/>
      <c r="L23" s="9"/>
      <c r="M23" s="9"/>
      <c r="N23" s="11"/>
      <c r="O23" s="9"/>
    </row>
    <row r="24" spans="1:15" ht="15.75" customHeight="1" x14ac:dyDescent="0.2">
      <c r="A24" s="12"/>
      <c r="B24" s="12"/>
      <c r="C24" s="12"/>
      <c r="D24" s="21"/>
      <c r="E24" s="21"/>
      <c r="F24" s="21"/>
      <c r="G24" s="21"/>
      <c r="H24" s="9"/>
      <c r="I24" s="10"/>
      <c r="J24" s="11"/>
      <c r="K24" s="9"/>
      <c r="L24" s="9"/>
      <c r="M24" s="9"/>
      <c r="N24" s="11"/>
      <c r="O24" s="9"/>
    </row>
    <row r="25" spans="1:15" ht="15.75" customHeight="1" x14ac:dyDescent="0.2">
      <c r="A25" s="13"/>
      <c r="B25" s="13"/>
      <c r="C25" s="13"/>
      <c r="D25" s="21"/>
      <c r="E25" s="21"/>
      <c r="F25" s="21"/>
      <c r="G25" s="21"/>
      <c r="H25" s="9"/>
      <c r="I25" s="10"/>
      <c r="J25" s="11"/>
      <c r="K25" s="9"/>
      <c r="L25" s="9"/>
      <c r="M25" s="9"/>
      <c r="N25" s="11"/>
      <c r="O25" s="9"/>
    </row>
    <row r="26" spans="1:15" ht="15.75" customHeight="1" x14ac:dyDescent="0.2">
      <c r="A26" s="13"/>
      <c r="B26" s="13"/>
      <c r="C26" s="13"/>
      <c r="D26" s="21"/>
      <c r="E26" s="21"/>
      <c r="F26" s="21"/>
      <c r="G26" s="21"/>
      <c r="H26" s="9"/>
      <c r="I26" s="10"/>
      <c r="J26" s="11"/>
      <c r="K26" s="9"/>
      <c r="L26" s="9"/>
      <c r="M26" s="9"/>
      <c r="N26" s="11"/>
      <c r="O26" s="9"/>
    </row>
    <row r="27" spans="1:15" ht="15.75" customHeight="1" x14ac:dyDescent="0.2">
      <c r="A27" s="13"/>
      <c r="B27" s="13"/>
      <c r="C27" s="13"/>
      <c r="D27" s="21"/>
      <c r="E27" s="21"/>
      <c r="F27" s="21"/>
      <c r="G27" s="21"/>
      <c r="H27" s="9"/>
      <c r="I27" s="10"/>
      <c r="J27" s="11"/>
      <c r="K27" s="9"/>
      <c r="L27" s="9"/>
      <c r="M27" s="9"/>
      <c r="N27" s="11"/>
      <c r="O27" s="9"/>
    </row>
    <row r="28" spans="1:15" ht="15.75" customHeight="1" x14ac:dyDescent="0.2">
      <c r="A28" s="13"/>
      <c r="B28" s="13"/>
      <c r="C28" s="13"/>
      <c r="D28" s="21"/>
      <c r="E28" s="21"/>
      <c r="F28" s="21"/>
      <c r="G28" s="21"/>
      <c r="H28" s="9"/>
      <c r="I28" s="10"/>
      <c r="J28" s="11"/>
      <c r="K28" s="9"/>
      <c r="L28" s="9"/>
      <c r="M28" s="9"/>
      <c r="N28" s="11"/>
      <c r="O28" s="9"/>
    </row>
    <row r="29" spans="1:15" ht="15.75" customHeight="1" x14ac:dyDescent="0.2">
      <c r="A29" s="12"/>
      <c r="B29" s="12"/>
      <c r="C29" s="12"/>
      <c r="D29" s="21"/>
      <c r="E29" s="21"/>
      <c r="F29" s="21"/>
      <c r="G29" s="21"/>
      <c r="H29" s="9"/>
      <c r="I29" s="10"/>
      <c r="J29" s="11"/>
      <c r="K29" s="9"/>
      <c r="L29" s="9"/>
      <c r="M29" s="9"/>
      <c r="N29" s="11"/>
      <c r="O29" s="9"/>
    </row>
    <row r="30" spans="1:15" ht="15.75" customHeight="1" x14ac:dyDescent="0.2">
      <c r="A30" s="12"/>
      <c r="B30" s="12"/>
      <c r="C30" s="12"/>
      <c r="D30" s="21"/>
      <c r="E30" s="21"/>
      <c r="F30" s="21"/>
      <c r="G30" s="21"/>
      <c r="H30" s="9"/>
      <c r="I30" s="10"/>
      <c r="J30" s="11"/>
      <c r="K30" s="9"/>
      <c r="L30" s="9"/>
      <c r="M30" s="9"/>
      <c r="N30" s="11"/>
      <c r="O30" s="9"/>
    </row>
    <row r="31" spans="1:15" ht="15.75" customHeight="1" x14ac:dyDescent="0.2">
      <c r="A31" s="12"/>
      <c r="B31" s="12"/>
      <c r="C31" s="12"/>
      <c r="D31" s="22"/>
      <c r="E31" s="22"/>
      <c r="F31" s="22"/>
      <c r="G31" s="22"/>
      <c r="H31" s="9"/>
      <c r="I31" s="10"/>
      <c r="J31" s="11"/>
      <c r="K31" s="9"/>
      <c r="L31" s="9"/>
      <c r="M31" s="9"/>
      <c r="N31" s="11"/>
      <c r="O31" s="9"/>
    </row>
    <row r="32" spans="1:15" ht="15.75" customHeight="1" x14ac:dyDescent="0.2">
      <c r="A32" s="13"/>
      <c r="B32" s="13"/>
      <c r="C32" s="13"/>
      <c r="D32" s="21"/>
      <c r="E32" s="21"/>
      <c r="F32" s="21"/>
      <c r="G32" s="21"/>
      <c r="H32" s="9"/>
      <c r="I32" s="10"/>
      <c r="J32" s="11"/>
      <c r="K32" s="9"/>
      <c r="L32" s="9"/>
      <c r="M32" s="9"/>
      <c r="N32" s="11"/>
      <c r="O32" s="9"/>
    </row>
    <row r="33" spans="1:15" ht="15.75" customHeight="1" x14ac:dyDescent="0.2">
      <c r="A33" s="12"/>
      <c r="B33" s="12"/>
      <c r="C33" s="12"/>
      <c r="D33" s="21"/>
      <c r="E33" s="21"/>
      <c r="F33" s="21"/>
      <c r="G33" s="21"/>
      <c r="H33" s="9"/>
      <c r="I33" s="10"/>
      <c r="J33" s="11"/>
      <c r="K33" s="9"/>
      <c r="L33" s="9"/>
      <c r="M33" s="9"/>
      <c r="N33" s="11"/>
      <c r="O33" s="9"/>
    </row>
    <row r="34" spans="1:15" ht="15.75" customHeight="1" x14ac:dyDescent="0.2">
      <c r="A34" s="12"/>
      <c r="B34" s="12"/>
      <c r="C34" s="12"/>
      <c r="D34" s="21"/>
      <c r="E34" s="21"/>
      <c r="F34" s="21"/>
      <c r="G34" s="21"/>
      <c r="H34" s="9"/>
      <c r="I34" s="10"/>
      <c r="J34" s="11"/>
      <c r="K34" s="9"/>
      <c r="L34" s="9"/>
      <c r="M34" s="9"/>
      <c r="N34" s="11"/>
      <c r="O34" s="9"/>
    </row>
    <row r="35" spans="1:15" ht="15.75" customHeight="1" x14ac:dyDescent="0.2">
      <c r="A35" s="12"/>
      <c r="B35" s="12"/>
      <c r="C35" s="12"/>
      <c r="D35" s="21"/>
      <c r="E35" s="21"/>
      <c r="F35" s="21"/>
      <c r="G35" s="21"/>
      <c r="H35" s="9"/>
      <c r="I35" s="10"/>
      <c r="J35" s="11"/>
      <c r="K35" s="9"/>
      <c r="L35" s="9"/>
      <c r="M35" s="9"/>
      <c r="N35" s="11"/>
      <c r="O35" s="9"/>
    </row>
    <row r="36" spans="1:15" ht="15.75" customHeight="1" x14ac:dyDescent="0.2">
      <c r="A36" s="12"/>
      <c r="B36" s="12"/>
      <c r="C36" s="12"/>
      <c r="D36" s="22"/>
      <c r="E36" s="22"/>
      <c r="F36" s="22"/>
      <c r="G36" s="22"/>
      <c r="H36" s="9"/>
      <c r="I36" s="10"/>
      <c r="J36" s="11"/>
      <c r="K36" s="9"/>
      <c r="L36" s="9"/>
      <c r="M36" s="9"/>
      <c r="N36" s="11"/>
      <c r="O36" s="9"/>
    </row>
    <row r="37" spans="1:15" ht="15.75" customHeight="1" x14ac:dyDescent="0.2">
      <c r="A37" s="13"/>
      <c r="B37" s="13"/>
      <c r="C37" s="13"/>
      <c r="D37" s="21"/>
      <c r="E37" s="21"/>
      <c r="F37" s="21"/>
      <c r="G37" s="21"/>
      <c r="H37" s="9"/>
      <c r="I37" s="9"/>
      <c r="J37" s="9"/>
      <c r="K37" s="9"/>
      <c r="L37" s="9"/>
      <c r="M37" s="9"/>
      <c r="N37" s="9"/>
      <c r="O37" s="9"/>
    </row>
    <row r="38" spans="1:15" ht="15.75" customHeight="1" x14ac:dyDescent="0.2">
      <c r="A38" s="13"/>
      <c r="B38" s="13"/>
      <c r="C38" s="13"/>
      <c r="D38" s="22"/>
      <c r="E38" s="22"/>
      <c r="F38" s="22"/>
      <c r="G38" s="22"/>
      <c r="H38" s="9"/>
      <c r="I38" s="9"/>
      <c r="J38" s="9"/>
      <c r="K38" s="9"/>
      <c r="L38" s="9"/>
      <c r="M38" s="9"/>
      <c r="N38" s="9"/>
      <c r="O38" s="9"/>
    </row>
    <row r="39" spans="1:15" ht="15.75" customHeight="1" x14ac:dyDescent="0.2">
      <c r="A39" s="13"/>
      <c r="B39" s="13"/>
      <c r="C39" s="13"/>
      <c r="D39" s="21"/>
      <c r="E39" s="21"/>
      <c r="F39" s="21"/>
      <c r="G39" s="21"/>
      <c r="H39" s="9"/>
      <c r="I39" s="10"/>
      <c r="J39" s="11"/>
      <c r="K39" s="9"/>
      <c r="L39" s="9"/>
      <c r="M39" s="9"/>
      <c r="N39" s="11"/>
      <c r="O39" s="9"/>
    </row>
    <row r="40" spans="1:15" ht="15.75" customHeight="1" x14ac:dyDescent="0.2">
      <c r="A40" s="12"/>
      <c r="B40" s="12"/>
      <c r="C40" s="12"/>
      <c r="D40" s="21"/>
      <c r="E40" s="21"/>
      <c r="F40" s="21"/>
      <c r="G40" s="21"/>
      <c r="H40" s="9"/>
      <c r="I40" s="10"/>
      <c r="J40" s="11"/>
      <c r="K40" s="9"/>
      <c r="L40" s="9"/>
      <c r="M40" s="9"/>
      <c r="N40" s="9"/>
      <c r="O40" s="9"/>
    </row>
  </sheetData>
  <sortState xmlns:xlrd2="http://schemas.microsoft.com/office/spreadsheetml/2017/richdata2" ref="A11:O15">
    <sortCondition descending="1" ref="N11:N15"/>
  </sortState>
  <phoneticPr fontId="2" type="noConversion"/>
  <pageMargins left="0.23622047244094491" right="0.23622047244094491" top="0.74803149606299213" bottom="0.74803149606299213" header="0.31496062992125984" footer="0.31496062992125984"/>
  <pageSetup scale="71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3" ma:contentTypeDescription="Create a new document." ma:contentTypeScope="" ma:versionID="2e4e270ac0f266370d9f1657a3281133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2371e884e3faa86246438347adcf6333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9 0 W L U 6 y x J d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V r o m Z o B n W S j D x O z 8 c 3 M Q 8 g b A e V A s k i C N s 6 l O S W l R a l 2 q X m 6 7 k 4 2 + j C u j T 7 U C 3 Y A U E s D B B Q A A g A I A P d F i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R Y t T K I p H u A 4 A A A A R A A A A E w A c A E Z v c m 1 1 b G F z L 1 N l Y 3 R p b 2 4 x L m 0 g o h g A K K A U A A A A A A A A A A A A A A A A A A A A A A A A A A A A K 0 5 N L s n M z 1 M I h t C G 1 g B Q S w E C L Q A U A A I A C A D 3 R Y t T r L E l 1 q U A A A D 1 A A A A E g A A A A A A A A A A A A A A A A A A A A A A Q 2 9 u Z m l n L 1 B h Y 2 t h Z 2 U u e G 1 s U E s B A i 0 A F A A C A A g A 9 0 W L U w / K 6 a u k A A A A 6 Q A A A B M A A A A A A A A A A A A A A A A A 8 Q A A A F t D b 2 5 0 Z W 5 0 X 1 R 5 c G V z X S 5 4 b W x Q S w E C L Q A U A A I A C A D 3 R Y t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L 2 c 4 9 b N N 0 W k E v p p d R D W e Q A A A A A C A A A A A A A D Z g A A w A A A A B A A A A C i W e z M S L 3 N H Y 7 J A q M z F e H a A A A A A A S A A A C g A A A A E A A A A K Q a p x E b Q P 9 b V Q v l V E f F S 6 9 Q A A A A Y H s t C i p U N 2 K E K N 9 S q + y r P X D y R k g q A X Q f 6 O V f 3 r Y G t x x B Z f 8 F n 9 o a z 5 g 6 5 3 b 0 / G e J y I i l d R r d A b H P y L Y L j c k c Q B b c v U k G p 2 U z f N 0 e T s o J t R 0 U A A A A Q E a p 0 H Y W F s T u / 0 N r q y k D F 5 b M w l o = < / D a t a M a s h u p > 
</file>

<file path=customXml/itemProps1.xml><?xml version="1.0" encoding="utf-8"?>
<ds:datastoreItem xmlns:ds="http://schemas.openxmlformats.org/officeDocument/2006/customXml" ds:itemID="{1597BFDF-9695-4B0E-AC0B-D02762CA8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031021-1463-432E-9689-10DF80A05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2AFB58-A421-46C9-B8F7-416E0DEF8D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CEB62D-046D-4794-9575-8101029DC8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1-P2&amp;70CM</vt:lpstr>
      <vt:lpstr>2-P18&amp;80CM</vt:lpstr>
      <vt:lpstr>3-N24&amp;90CM</vt:lpstr>
      <vt:lpstr>4-N34 &amp; 100cm</vt:lpstr>
      <vt:lpstr>5-E42 &amp; 90cm</vt:lpstr>
      <vt:lpstr>6-E50 &amp; 100cm</vt:lpstr>
      <vt:lpstr>'1-P2&amp;70CM'!Print_Area</vt:lpstr>
      <vt:lpstr>'2-P18&amp;80CM'!Print_Area</vt:lpstr>
      <vt:lpstr>'3-N24&amp;90CM'!Print_Area</vt:lpstr>
      <vt:lpstr>'6-E50 &amp; 100cm'!Print_Area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Kilminster</dc:creator>
  <cp:keywords/>
  <dc:description/>
  <cp:lastModifiedBy>Samantha Williams</cp:lastModifiedBy>
  <cp:revision/>
  <dcterms:created xsi:type="dcterms:W3CDTF">2017-11-01T12:47:55Z</dcterms:created>
  <dcterms:modified xsi:type="dcterms:W3CDTF">2023-02-04T20:21:38Z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