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15b9412ae99cead/BF/AFs/"/>
    </mc:Choice>
  </mc:AlternateContent>
  <xr:revisionPtr revIDLastSave="31" documentId="8_{162054D5-C5E1-44AA-AB57-EB67E10C630D}" xr6:coauthVersionLast="47" xr6:coauthVersionMax="47" xr10:uidLastSave="{5CC78D81-1960-442A-B604-9AB1101D3836}"/>
  <bookViews>
    <workbookView xWindow="20370" yWindow="-120" windowWidth="29040" windowHeight="15840" firstSheet="6" activeTab="9" xr2:uid="{00000000-000D-0000-FFFF-FFFF00000000}"/>
  </bookViews>
  <sheets>
    <sheet name="Med 73 Bze" sheetId="1" r:id="rId1"/>
    <sheet name="Med 73 Silv" sheetId="3" r:id="rId2"/>
    <sheet name="AM 91 Bze" sheetId="4" r:id="rId3"/>
    <sheet name="AM 91 Silv" sheetId="5" r:id="rId4"/>
    <sheet name="PSG Bze" sheetId="6" r:id="rId5"/>
    <sheet name="PSG Silv" sheetId="12" r:id="rId6"/>
    <sheet name="Inter I Bze" sheetId="11" r:id="rId7"/>
    <sheet name="Inter I Silv" sheetId="7" r:id="rId8"/>
    <sheet name="Prelim 19 Bze A" sheetId="10" r:id="rId9"/>
    <sheet name="Prelim 19 Bze B" sheetId="32" r:id="rId10"/>
    <sheet name="Prelim 19 Silv" sheetId="9" r:id="rId11"/>
    <sheet name="Novice 23 Bze" sheetId="8" r:id="rId12"/>
    <sheet name="Novice 23 Silv" sheetId="13" r:id="rId13"/>
    <sheet name="Ele 53 Bze" sheetId="14" r:id="rId14"/>
    <sheet name="Ele 53 Silv" sheetId="15" r:id="rId15"/>
    <sheet name="Class 17" sheetId="18" r:id="rId16"/>
    <sheet name="Class 18" sheetId="19" r:id="rId17"/>
    <sheet name="Class 19" sheetId="20" r:id="rId18"/>
    <sheet name="Class 20" sheetId="21" r:id="rId19"/>
    <sheet name="Class 21" sheetId="22" r:id="rId20"/>
    <sheet name="Class 22" sheetId="23" r:id="rId21"/>
    <sheet name="Class 23" sheetId="24" r:id="rId22"/>
    <sheet name="Class 24" sheetId="25" r:id="rId23"/>
    <sheet name="Class 25" sheetId="26" r:id="rId24"/>
    <sheet name="Class 26" sheetId="27" r:id="rId25"/>
    <sheet name="Class 27" sheetId="28" r:id="rId26"/>
    <sheet name="Class 28" sheetId="29" r:id="rId27"/>
    <sheet name="Class 29" sheetId="30" r:id="rId28"/>
    <sheet name="Class 30" sheetId="31" r:id="rId29"/>
    <sheet name="LOOKUP" sheetId="2" r:id="rId3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5" l="1"/>
  <c r="M28" i="10"/>
  <c r="M19" i="1"/>
  <c r="E43" i="32" l="1"/>
  <c r="M32" i="32"/>
  <c r="M19" i="32"/>
  <c r="M38" i="32"/>
  <c r="M35" i="32"/>
  <c r="M16" i="32"/>
  <c r="M21" i="32"/>
  <c r="M30" i="32"/>
  <c r="M33" i="32"/>
  <c r="M22" i="32"/>
  <c r="M23" i="32"/>
  <c r="M36" i="32"/>
  <c r="M41" i="32"/>
  <c r="M24" i="32"/>
  <c r="M26" i="32"/>
  <c r="M17" i="32"/>
  <c r="M25" i="32"/>
  <c r="M31" i="32"/>
  <c r="M20" i="32"/>
  <c r="M37" i="32"/>
  <c r="M28" i="32"/>
  <c r="M27" i="32"/>
  <c r="M40" i="32"/>
  <c r="M18" i="32"/>
  <c r="M39" i="32"/>
  <c r="M29" i="32"/>
  <c r="M34" i="32"/>
  <c r="L14" i="32"/>
  <c r="K14" i="32"/>
  <c r="J14" i="32"/>
  <c r="I14" i="32"/>
  <c r="H14" i="32"/>
  <c r="G14" i="32"/>
  <c r="E12" i="32"/>
  <c r="E7" i="32"/>
  <c r="E3" i="32"/>
  <c r="E66" i="31"/>
  <c r="M65" i="31"/>
  <c r="M64" i="31"/>
  <c r="M63" i="31"/>
  <c r="M62" i="31"/>
  <c r="M61" i="31"/>
  <c r="M60" i="31"/>
  <c r="M59" i="31"/>
  <c r="M58" i="31"/>
  <c r="M57" i="31"/>
  <c r="M56" i="31"/>
  <c r="M55" i="31"/>
  <c r="M54" i="31"/>
  <c r="M53" i="31"/>
  <c r="M52" i="31"/>
  <c r="M51" i="31"/>
  <c r="M50" i="31"/>
  <c r="M49" i="31"/>
  <c r="M48" i="31"/>
  <c r="M47" i="31"/>
  <c r="M46" i="31"/>
  <c r="M45" i="31"/>
  <c r="M44" i="31"/>
  <c r="M43" i="31"/>
  <c r="M42" i="31"/>
  <c r="M41" i="31"/>
  <c r="M40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6" i="31"/>
  <c r="M25" i="31"/>
  <c r="M24" i="31"/>
  <c r="M23" i="31"/>
  <c r="M22" i="31"/>
  <c r="M21" i="31"/>
  <c r="M20" i="31"/>
  <c r="M19" i="31"/>
  <c r="M18" i="31"/>
  <c r="M17" i="31"/>
  <c r="M16" i="31"/>
  <c r="L14" i="31"/>
  <c r="K14" i="31"/>
  <c r="J14" i="31"/>
  <c r="I14" i="31"/>
  <c r="H14" i="31"/>
  <c r="G14" i="31"/>
  <c r="E12" i="31"/>
  <c r="E7" i="31"/>
  <c r="L65" i="31" s="1"/>
  <c r="E3" i="31"/>
  <c r="E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L14" i="30"/>
  <c r="K14" i="30"/>
  <c r="J14" i="30"/>
  <c r="I14" i="30"/>
  <c r="H14" i="30"/>
  <c r="G14" i="30"/>
  <c r="E12" i="30"/>
  <c r="E7" i="30"/>
  <c r="J63" i="30" s="1"/>
  <c r="E3" i="30"/>
  <c r="E66" i="29"/>
  <c r="M65" i="29"/>
  <c r="M64" i="29"/>
  <c r="M63" i="29"/>
  <c r="M62" i="29"/>
  <c r="M61" i="29"/>
  <c r="M60" i="29"/>
  <c r="M59" i="29"/>
  <c r="M58" i="29"/>
  <c r="M57" i="29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L14" i="29"/>
  <c r="K14" i="29"/>
  <c r="J14" i="29"/>
  <c r="I14" i="29"/>
  <c r="H14" i="29"/>
  <c r="G14" i="29"/>
  <c r="E12" i="29"/>
  <c r="E7" i="29"/>
  <c r="J43" i="29" s="1"/>
  <c r="E3" i="29"/>
  <c r="E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L14" i="28"/>
  <c r="K14" i="28"/>
  <c r="J14" i="28"/>
  <c r="I14" i="28"/>
  <c r="H14" i="28"/>
  <c r="G14" i="28"/>
  <c r="E12" i="28"/>
  <c r="E7" i="28"/>
  <c r="E3" i="28"/>
  <c r="E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L14" i="27"/>
  <c r="K14" i="27"/>
  <c r="J14" i="27"/>
  <c r="I14" i="27"/>
  <c r="H14" i="27"/>
  <c r="G14" i="27"/>
  <c r="E12" i="27"/>
  <c r="E7" i="27"/>
  <c r="J43" i="27" s="1"/>
  <c r="E3" i="27"/>
  <c r="E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L14" i="26"/>
  <c r="K14" i="26"/>
  <c r="J14" i="26"/>
  <c r="I14" i="26"/>
  <c r="H14" i="26"/>
  <c r="G14" i="26"/>
  <c r="E12" i="26"/>
  <c r="E7" i="26"/>
  <c r="E3" i="26"/>
  <c r="E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L14" i="25"/>
  <c r="K14" i="25"/>
  <c r="J14" i="25"/>
  <c r="I14" i="25"/>
  <c r="H14" i="25"/>
  <c r="G14" i="25"/>
  <c r="E12" i="25"/>
  <c r="E7" i="25"/>
  <c r="E3" i="25"/>
  <c r="E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L14" i="24"/>
  <c r="K14" i="24"/>
  <c r="J14" i="24"/>
  <c r="I14" i="24"/>
  <c r="H14" i="24"/>
  <c r="G14" i="24"/>
  <c r="E12" i="24"/>
  <c r="E7" i="24"/>
  <c r="J43" i="24" s="1"/>
  <c r="E3" i="24"/>
  <c r="E66" i="23"/>
  <c r="M65" i="23"/>
  <c r="M64" i="23"/>
  <c r="M63" i="23"/>
  <c r="M62" i="23"/>
  <c r="M61" i="23"/>
  <c r="M60" i="23"/>
  <c r="M59" i="23"/>
  <c r="M58" i="23"/>
  <c r="M57" i="23"/>
  <c r="M56" i="23"/>
  <c r="M55" i="23"/>
  <c r="M54" i="23"/>
  <c r="M53" i="23"/>
  <c r="M52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L14" i="23"/>
  <c r="K14" i="23"/>
  <c r="J14" i="23"/>
  <c r="I14" i="23"/>
  <c r="H14" i="23"/>
  <c r="G14" i="23"/>
  <c r="E12" i="23"/>
  <c r="E7" i="23"/>
  <c r="E3" i="23"/>
  <c r="E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L14" i="22"/>
  <c r="K14" i="22"/>
  <c r="J14" i="22"/>
  <c r="I14" i="22"/>
  <c r="H14" i="22"/>
  <c r="G14" i="22"/>
  <c r="E12" i="22"/>
  <c r="E7" i="22"/>
  <c r="E3" i="22"/>
  <c r="E66" i="21"/>
  <c r="M65" i="21"/>
  <c r="M64" i="21"/>
  <c r="M63" i="21"/>
  <c r="M62" i="21"/>
  <c r="M61" i="21"/>
  <c r="M60" i="21"/>
  <c r="M59" i="21"/>
  <c r="M58" i="21"/>
  <c r="M57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6" i="21"/>
  <c r="L14" i="21"/>
  <c r="K14" i="21"/>
  <c r="J14" i="21"/>
  <c r="I14" i="21"/>
  <c r="H14" i="21"/>
  <c r="G14" i="21"/>
  <c r="E12" i="21"/>
  <c r="E7" i="21"/>
  <c r="E3" i="21"/>
  <c r="E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L14" i="20"/>
  <c r="K14" i="20"/>
  <c r="J14" i="20"/>
  <c r="I14" i="20"/>
  <c r="H14" i="20"/>
  <c r="G14" i="20"/>
  <c r="E12" i="20"/>
  <c r="E7" i="20"/>
  <c r="E3" i="20"/>
  <c r="E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L14" i="19"/>
  <c r="K14" i="19"/>
  <c r="J14" i="19"/>
  <c r="I14" i="19"/>
  <c r="H14" i="19"/>
  <c r="G14" i="19"/>
  <c r="E12" i="19"/>
  <c r="E7" i="19"/>
  <c r="E3" i="19"/>
  <c r="E66" i="18"/>
  <c r="M65" i="18"/>
  <c r="M64" i="18"/>
  <c r="M63" i="18"/>
  <c r="M62" i="18"/>
  <c r="M61" i="18"/>
  <c r="M60" i="18"/>
  <c r="M59" i="18"/>
  <c r="M58" i="18"/>
  <c r="M5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L14" i="18"/>
  <c r="K14" i="18"/>
  <c r="J14" i="18"/>
  <c r="I14" i="18"/>
  <c r="H14" i="18"/>
  <c r="G14" i="18"/>
  <c r="E12" i="18"/>
  <c r="E7" i="18"/>
  <c r="E3" i="18"/>
  <c r="E50" i="15"/>
  <c r="M20" i="15"/>
  <c r="M32" i="15"/>
  <c r="M25" i="15"/>
  <c r="M42" i="15"/>
  <c r="M35" i="15"/>
  <c r="M31" i="15"/>
  <c r="M21" i="15"/>
  <c r="M23" i="15"/>
  <c r="M34" i="15"/>
  <c r="M39" i="15"/>
  <c r="M28" i="15"/>
  <c r="M30" i="15"/>
  <c r="M41" i="15"/>
  <c r="M22" i="15"/>
  <c r="M18" i="15"/>
  <c r="M43" i="15"/>
  <c r="M38" i="15"/>
  <c r="M24" i="15"/>
  <c r="M29" i="15"/>
  <c r="M36" i="15"/>
  <c r="M26" i="15"/>
  <c r="M17" i="15"/>
  <c r="M19" i="15"/>
  <c r="M16" i="15"/>
  <c r="M37" i="15"/>
  <c r="M33" i="15"/>
  <c r="M40" i="15"/>
  <c r="L14" i="15"/>
  <c r="K14" i="15"/>
  <c r="J14" i="15"/>
  <c r="I14" i="15"/>
  <c r="H14" i="15"/>
  <c r="G14" i="15"/>
  <c r="E12" i="15"/>
  <c r="E7" i="15"/>
  <c r="E3" i="15"/>
  <c r="E41" i="14"/>
  <c r="M22" i="14"/>
  <c r="M25" i="14"/>
  <c r="M17" i="14"/>
  <c r="M35" i="14"/>
  <c r="M23" i="14"/>
  <c r="M27" i="14"/>
  <c r="M26" i="14"/>
  <c r="M33" i="14"/>
  <c r="M28" i="14"/>
  <c r="M16" i="14"/>
  <c r="M32" i="14"/>
  <c r="M37" i="14"/>
  <c r="M30" i="14"/>
  <c r="M31" i="14"/>
  <c r="M39" i="14"/>
  <c r="M29" i="14"/>
  <c r="M36" i="14"/>
  <c r="M21" i="14"/>
  <c r="M34" i="14"/>
  <c r="M18" i="14"/>
  <c r="M20" i="14"/>
  <c r="M19" i="14"/>
  <c r="M38" i="14"/>
  <c r="M24" i="14"/>
  <c r="L14" i="14"/>
  <c r="K14" i="14"/>
  <c r="J14" i="14"/>
  <c r="I14" i="14"/>
  <c r="H14" i="14"/>
  <c r="G14" i="14"/>
  <c r="E12" i="14"/>
  <c r="E7" i="14"/>
  <c r="E3" i="14"/>
  <c r="E52" i="13"/>
  <c r="M26" i="13"/>
  <c r="M40" i="13"/>
  <c r="M33" i="13"/>
  <c r="M24" i="13"/>
  <c r="M37" i="13"/>
  <c r="M16" i="13"/>
  <c r="M20" i="13"/>
  <c r="M30" i="13"/>
  <c r="M22" i="13"/>
  <c r="M19" i="13"/>
  <c r="M23" i="13"/>
  <c r="M18" i="13"/>
  <c r="M46" i="13"/>
  <c r="M43" i="13"/>
  <c r="M21" i="13"/>
  <c r="M35" i="13"/>
  <c r="M45" i="13"/>
  <c r="M47" i="13"/>
  <c r="M34" i="13"/>
  <c r="M31" i="13"/>
  <c r="M38" i="13"/>
  <c r="M44" i="13"/>
  <c r="M39" i="13"/>
  <c r="M32" i="13"/>
  <c r="M42" i="13"/>
  <c r="M17" i="13"/>
  <c r="M25" i="13"/>
  <c r="M29" i="13"/>
  <c r="M27" i="13"/>
  <c r="M28" i="13"/>
  <c r="M41" i="13"/>
  <c r="M36" i="13"/>
  <c r="L14" i="13"/>
  <c r="K14" i="13"/>
  <c r="J14" i="13"/>
  <c r="I14" i="13"/>
  <c r="H14" i="13"/>
  <c r="G14" i="13"/>
  <c r="E12" i="13"/>
  <c r="E7" i="13"/>
  <c r="J19" i="13" s="1"/>
  <c r="E3" i="13"/>
  <c r="M17" i="12"/>
  <c r="M16" i="12"/>
  <c r="M18" i="12"/>
  <c r="M19" i="12"/>
  <c r="L14" i="12"/>
  <c r="K14" i="12"/>
  <c r="J14" i="12"/>
  <c r="I14" i="12"/>
  <c r="H14" i="12"/>
  <c r="G14" i="12"/>
  <c r="E12" i="12"/>
  <c r="E7" i="12"/>
  <c r="E3" i="12"/>
  <c r="E17" i="11"/>
  <c r="M16" i="11"/>
  <c r="L14" i="11"/>
  <c r="K14" i="11"/>
  <c r="J14" i="11"/>
  <c r="I14" i="11"/>
  <c r="H14" i="11"/>
  <c r="G14" i="11"/>
  <c r="E12" i="11"/>
  <c r="E7" i="11"/>
  <c r="E3" i="11"/>
  <c r="E43" i="10"/>
  <c r="M26" i="10"/>
  <c r="M27" i="10"/>
  <c r="M23" i="10"/>
  <c r="M29" i="10"/>
  <c r="M18" i="10"/>
  <c r="M33" i="10"/>
  <c r="M20" i="10"/>
  <c r="M22" i="10"/>
  <c r="M36" i="10"/>
  <c r="M25" i="10"/>
  <c r="M37" i="10"/>
  <c r="M32" i="10"/>
  <c r="M21" i="10"/>
  <c r="M34" i="10"/>
  <c r="M35" i="10"/>
  <c r="M16" i="10"/>
  <c r="M24" i="10"/>
  <c r="M19" i="10"/>
  <c r="M30" i="10"/>
  <c r="M17" i="10"/>
  <c r="M31" i="10"/>
  <c r="L14" i="10"/>
  <c r="K14" i="10"/>
  <c r="J14" i="10"/>
  <c r="I14" i="10"/>
  <c r="H14" i="10"/>
  <c r="G14" i="10"/>
  <c r="E12" i="10"/>
  <c r="E7" i="10"/>
  <c r="E3" i="10"/>
  <c r="E32" i="9"/>
  <c r="M25" i="9"/>
  <c r="M19" i="9"/>
  <c r="M20" i="9"/>
  <c r="M30" i="9"/>
  <c r="M21" i="9"/>
  <c r="M18" i="9"/>
  <c r="M22" i="9"/>
  <c r="M27" i="9"/>
  <c r="M16" i="9"/>
  <c r="M24" i="9"/>
  <c r="M29" i="9"/>
  <c r="M23" i="9"/>
  <c r="M26" i="9"/>
  <c r="M17" i="9"/>
  <c r="M28" i="9"/>
  <c r="L14" i="9"/>
  <c r="K14" i="9"/>
  <c r="J14" i="9"/>
  <c r="I14" i="9"/>
  <c r="H14" i="9"/>
  <c r="G14" i="9"/>
  <c r="E12" i="9"/>
  <c r="E7" i="9"/>
  <c r="H18" i="9" s="1"/>
  <c r="E3" i="9"/>
  <c r="E47" i="8"/>
  <c r="M38" i="8"/>
  <c r="M44" i="8"/>
  <c r="M39" i="8"/>
  <c r="M37" i="8"/>
  <c r="M21" i="8"/>
  <c r="M18" i="8"/>
  <c r="M35" i="8"/>
  <c r="M31" i="8"/>
  <c r="M20" i="8"/>
  <c r="M19" i="8"/>
  <c r="M40" i="8"/>
  <c r="M26" i="8"/>
  <c r="M32" i="8"/>
  <c r="M42" i="8"/>
  <c r="M33" i="8"/>
  <c r="M43" i="8"/>
  <c r="M25" i="8"/>
  <c r="M16" i="8"/>
  <c r="M36" i="8"/>
  <c r="M28" i="8"/>
  <c r="M30" i="8"/>
  <c r="M34" i="8"/>
  <c r="M27" i="8"/>
  <c r="M41" i="8"/>
  <c r="M24" i="8"/>
  <c r="M23" i="8"/>
  <c r="M29" i="8"/>
  <c r="M17" i="8"/>
  <c r="M22" i="8"/>
  <c r="L14" i="8"/>
  <c r="K14" i="8"/>
  <c r="J14" i="8"/>
  <c r="I14" i="8"/>
  <c r="H14" i="8"/>
  <c r="G14" i="8"/>
  <c r="E12" i="8"/>
  <c r="E7" i="8"/>
  <c r="E3" i="8"/>
  <c r="E17" i="7"/>
  <c r="M16" i="7"/>
  <c r="L14" i="7"/>
  <c r="K14" i="7"/>
  <c r="J14" i="7"/>
  <c r="I14" i="7"/>
  <c r="H14" i="7"/>
  <c r="G14" i="7"/>
  <c r="E12" i="7"/>
  <c r="E7" i="7"/>
  <c r="E3" i="7"/>
  <c r="E22" i="6"/>
  <c r="M19" i="6"/>
  <c r="M16" i="6"/>
  <c r="M18" i="6"/>
  <c r="M21" i="6"/>
  <c r="M17" i="6"/>
  <c r="M20" i="6"/>
  <c r="L14" i="6"/>
  <c r="K14" i="6"/>
  <c r="J14" i="6"/>
  <c r="I14" i="6"/>
  <c r="H14" i="6"/>
  <c r="G14" i="6"/>
  <c r="E12" i="6"/>
  <c r="E7" i="6"/>
  <c r="E3" i="6"/>
  <c r="E22" i="5"/>
  <c r="M18" i="5"/>
  <c r="M17" i="5"/>
  <c r="M19" i="5"/>
  <c r="M20" i="5"/>
  <c r="M16" i="5"/>
  <c r="L14" i="5"/>
  <c r="K14" i="5"/>
  <c r="J14" i="5"/>
  <c r="I14" i="5"/>
  <c r="H14" i="5"/>
  <c r="G14" i="5"/>
  <c r="E12" i="5"/>
  <c r="E7" i="5"/>
  <c r="H19" i="5" s="1"/>
  <c r="E3" i="5"/>
  <c r="E28" i="4"/>
  <c r="M22" i="4"/>
  <c r="M26" i="4"/>
  <c r="M16" i="4"/>
  <c r="M23" i="4"/>
  <c r="M18" i="4"/>
  <c r="M19" i="4"/>
  <c r="M17" i="4"/>
  <c r="M24" i="4"/>
  <c r="M21" i="4"/>
  <c r="M25" i="4"/>
  <c r="M20" i="4"/>
  <c r="L14" i="4"/>
  <c r="K14" i="4"/>
  <c r="J14" i="4"/>
  <c r="I14" i="4"/>
  <c r="H14" i="4"/>
  <c r="G14" i="4"/>
  <c r="E12" i="4"/>
  <c r="E7" i="4"/>
  <c r="H24" i="4" s="1"/>
  <c r="E3" i="4"/>
  <c r="E3" i="3"/>
  <c r="E33" i="3"/>
  <c r="M24" i="3"/>
  <c r="M16" i="3"/>
  <c r="M20" i="3"/>
  <c r="M17" i="3"/>
  <c r="M27" i="3"/>
  <c r="M19" i="3"/>
  <c r="M28" i="3"/>
  <c r="M25" i="3"/>
  <c r="M26" i="3"/>
  <c r="M18" i="3"/>
  <c r="M21" i="3"/>
  <c r="M22" i="3"/>
  <c r="M23" i="3"/>
  <c r="L14" i="3"/>
  <c r="K14" i="3"/>
  <c r="J14" i="3"/>
  <c r="I14" i="3"/>
  <c r="H14" i="3"/>
  <c r="G14" i="3"/>
  <c r="E12" i="3"/>
  <c r="E7" i="3"/>
  <c r="E37" i="1"/>
  <c r="H22" i="10" l="1"/>
  <c r="J18" i="10"/>
  <c r="H18" i="15"/>
  <c r="H27" i="15"/>
  <c r="L27" i="15"/>
  <c r="J27" i="15"/>
  <c r="H43" i="15"/>
  <c r="J36" i="15"/>
  <c r="H20" i="14"/>
  <c r="H26" i="14"/>
  <c r="J32" i="13"/>
  <c r="J44" i="13"/>
  <c r="H22" i="32"/>
  <c r="J31" i="32"/>
  <c r="H36" i="32"/>
  <c r="J35" i="8"/>
  <c r="H19" i="8"/>
  <c r="H43" i="8"/>
  <c r="J32" i="8"/>
  <c r="J25" i="8"/>
  <c r="H16" i="8"/>
  <c r="H24" i="9"/>
  <c r="H26" i="9"/>
  <c r="J26" i="9"/>
  <c r="H17" i="9"/>
  <c r="H37" i="10"/>
  <c r="J21" i="10"/>
  <c r="H35" i="10"/>
  <c r="J16" i="10"/>
  <c r="H25" i="3"/>
  <c r="H21" i="3"/>
  <c r="J32" i="32"/>
  <c r="L19" i="32"/>
  <c r="H19" i="32"/>
  <c r="J38" i="32"/>
  <c r="L35" i="32"/>
  <c r="H35" i="32"/>
  <c r="H32" i="32"/>
  <c r="H38" i="32"/>
  <c r="J16" i="32"/>
  <c r="L21" i="32"/>
  <c r="H21" i="32"/>
  <c r="J30" i="32"/>
  <c r="L33" i="32"/>
  <c r="H33" i="32"/>
  <c r="J22" i="32"/>
  <c r="L23" i="32"/>
  <c r="H23" i="32"/>
  <c r="J36" i="32"/>
  <c r="L41" i="32"/>
  <c r="H41" i="32"/>
  <c r="J24" i="32"/>
  <c r="L26" i="32"/>
  <c r="H26" i="32"/>
  <c r="J17" i="32"/>
  <c r="L25" i="32"/>
  <c r="H25" i="32"/>
  <c r="L20" i="32"/>
  <c r="H20" i="32"/>
  <c r="J37" i="32"/>
  <c r="H34" i="32"/>
  <c r="L34" i="32"/>
  <c r="J29" i="32"/>
  <c r="H39" i="32"/>
  <c r="L39" i="32"/>
  <c r="J18" i="32"/>
  <c r="H40" i="32"/>
  <c r="L40" i="32"/>
  <c r="J27" i="32"/>
  <c r="H28" i="32"/>
  <c r="L28" i="32"/>
  <c r="L37" i="32"/>
  <c r="J20" i="32"/>
  <c r="L31" i="32"/>
  <c r="J25" i="32"/>
  <c r="L17" i="32"/>
  <c r="J26" i="32"/>
  <c r="L24" i="32"/>
  <c r="J41" i="32"/>
  <c r="L36" i="32"/>
  <c r="J23" i="32"/>
  <c r="L22" i="32"/>
  <c r="J33" i="32"/>
  <c r="L30" i="32"/>
  <c r="J21" i="32"/>
  <c r="L16" i="32"/>
  <c r="L38" i="32"/>
  <c r="L32" i="32"/>
  <c r="F7" i="32"/>
  <c r="N39" i="32" s="1"/>
  <c r="J34" i="32"/>
  <c r="H29" i="32"/>
  <c r="L29" i="32"/>
  <c r="J39" i="32"/>
  <c r="H18" i="32"/>
  <c r="L18" i="32"/>
  <c r="J40" i="32"/>
  <c r="H27" i="32"/>
  <c r="L27" i="32"/>
  <c r="J28" i="32"/>
  <c r="H37" i="32"/>
  <c r="N20" i="32"/>
  <c r="H31" i="32"/>
  <c r="N25" i="32"/>
  <c r="H17" i="32"/>
  <c r="N26" i="32"/>
  <c r="H24" i="32"/>
  <c r="N41" i="32"/>
  <c r="H30" i="32"/>
  <c r="H16" i="32"/>
  <c r="J35" i="32"/>
  <c r="J19" i="32"/>
  <c r="J18" i="6"/>
  <c r="H37" i="8"/>
  <c r="H42" i="8"/>
  <c r="H34" i="8"/>
  <c r="L27" i="8"/>
  <c r="J24" i="8"/>
  <c r="J17" i="8"/>
  <c r="L19" i="9"/>
  <c r="J19" i="9"/>
  <c r="H30" i="9"/>
  <c r="J21" i="9"/>
  <c r="J22" i="9"/>
  <c r="J16" i="9"/>
  <c r="H29" i="9"/>
  <c r="L23" i="9"/>
  <c r="J23" i="9"/>
  <c r="J17" i="9"/>
  <c r="J37" i="10"/>
  <c r="J19" i="10"/>
  <c r="H16" i="13"/>
  <c r="L30" i="13"/>
  <c r="J22" i="13"/>
  <c r="J21" i="13"/>
  <c r="H34" i="13"/>
  <c r="L38" i="13"/>
  <c r="H25" i="13"/>
  <c r="J27" i="13"/>
  <c r="J27" i="14"/>
  <c r="J31" i="14"/>
  <c r="J35" i="15"/>
  <c r="J32" i="15"/>
  <c r="J34" i="15"/>
  <c r="J22" i="15"/>
  <c r="H46" i="19"/>
  <c r="L44" i="19"/>
  <c r="H38" i="19"/>
  <c r="L36" i="19"/>
  <c r="J35" i="19"/>
  <c r="H30" i="19"/>
  <c r="L28" i="19"/>
  <c r="J27" i="19"/>
  <c r="H22" i="19"/>
  <c r="L20" i="19"/>
  <c r="J19" i="19"/>
  <c r="L36" i="20"/>
  <c r="H30" i="20"/>
  <c r="L28" i="20"/>
  <c r="H22" i="20"/>
  <c r="L20" i="20"/>
  <c r="H46" i="21"/>
  <c r="J43" i="21"/>
  <c r="J39" i="21"/>
  <c r="J35" i="21"/>
  <c r="J31" i="21"/>
  <c r="J27" i="21"/>
  <c r="J23" i="21"/>
  <c r="J19" i="21"/>
  <c r="H46" i="22"/>
  <c r="J47" i="22"/>
  <c r="J43" i="22"/>
  <c r="J39" i="22"/>
  <c r="J35" i="22"/>
  <c r="J31" i="22"/>
  <c r="J27" i="22"/>
  <c r="J23" i="22"/>
  <c r="J19" i="22"/>
  <c r="J43" i="23"/>
  <c r="J27" i="23"/>
  <c r="J19" i="23"/>
  <c r="J47" i="25"/>
  <c r="J43" i="25"/>
  <c r="J39" i="25"/>
  <c r="J35" i="25"/>
  <c r="J31" i="25"/>
  <c r="J27" i="25"/>
  <c r="J23" i="25"/>
  <c r="J19" i="25"/>
  <c r="J43" i="26"/>
  <c r="J47" i="26"/>
  <c r="J39" i="26"/>
  <c r="J31" i="26"/>
  <c r="J23" i="26"/>
  <c r="H46" i="28"/>
  <c r="J43" i="28"/>
  <c r="J35" i="28"/>
  <c r="J27" i="28"/>
  <c r="J19" i="28"/>
  <c r="J48" i="31"/>
  <c r="J51" i="31"/>
  <c r="L53" i="31"/>
  <c r="H54" i="31"/>
  <c r="J56" i="31"/>
  <c r="L60" i="31"/>
  <c r="L61" i="31"/>
  <c r="L64" i="31"/>
  <c r="J65" i="31"/>
  <c r="H64" i="31"/>
  <c r="L62" i="31"/>
  <c r="J61" i="31"/>
  <c r="H60" i="31"/>
  <c r="L58" i="31"/>
  <c r="J57" i="31"/>
  <c r="H56" i="31"/>
  <c r="L54" i="31"/>
  <c r="J53" i="31"/>
  <c r="H52" i="31"/>
  <c r="L50" i="31"/>
  <c r="J49" i="31"/>
  <c r="H48" i="31"/>
  <c r="L46" i="31"/>
  <c r="J45" i="31"/>
  <c r="H44" i="31"/>
  <c r="L42" i="31"/>
  <c r="J41" i="31"/>
  <c r="H40" i="31"/>
  <c r="L38" i="31"/>
  <c r="J37" i="31"/>
  <c r="H36" i="31"/>
  <c r="L34" i="31"/>
  <c r="J33" i="31"/>
  <c r="H32" i="31"/>
  <c r="L30" i="31"/>
  <c r="J29" i="31"/>
  <c r="H28" i="31"/>
  <c r="L26" i="31"/>
  <c r="J25" i="31"/>
  <c r="H24" i="31"/>
  <c r="L22" i="31"/>
  <c r="J21" i="31"/>
  <c r="H20" i="31"/>
  <c r="L18" i="31"/>
  <c r="J17" i="31"/>
  <c r="H16" i="31"/>
  <c r="L63" i="31"/>
  <c r="J62" i="31"/>
  <c r="H61" i="31"/>
  <c r="P61" i="31" s="1"/>
  <c r="L59" i="31"/>
  <c r="H65" i="31"/>
  <c r="L17" i="31"/>
  <c r="H18" i="31"/>
  <c r="F7" i="31"/>
  <c r="J18" i="31"/>
  <c r="H19" i="31"/>
  <c r="L20" i="31"/>
  <c r="H21" i="31"/>
  <c r="L23" i="31"/>
  <c r="J26" i="31"/>
  <c r="H27" i="31"/>
  <c r="L28" i="31"/>
  <c r="H29" i="31"/>
  <c r="L31" i="31"/>
  <c r="J34" i="31"/>
  <c r="H35" i="31"/>
  <c r="L36" i="31"/>
  <c r="H37" i="31"/>
  <c r="L39" i="31"/>
  <c r="J42" i="31"/>
  <c r="H43" i="31"/>
  <c r="L44" i="31"/>
  <c r="H45" i="31"/>
  <c r="L47" i="31"/>
  <c r="J50" i="31"/>
  <c r="H51" i="31"/>
  <c r="L52" i="31"/>
  <c r="H53" i="31"/>
  <c r="L55" i="31"/>
  <c r="J58" i="31"/>
  <c r="J59" i="31"/>
  <c r="J60" i="31"/>
  <c r="H62" i="31"/>
  <c r="P62" i="31" s="1"/>
  <c r="J63" i="31"/>
  <c r="J64" i="31"/>
  <c r="J16" i="31"/>
  <c r="J19" i="31"/>
  <c r="N20" i="31"/>
  <c r="L21" i="31"/>
  <c r="H22" i="31"/>
  <c r="J24" i="31"/>
  <c r="J27" i="31"/>
  <c r="N28" i="31"/>
  <c r="L29" i="31"/>
  <c r="H30" i="31"/>
  <c r="J32" i="31"/>
  <c r="J35" i="31"/>
  <c r="N36" i="31"/>
  <c r="L37" i="31"/>
  <c r="H38" i="31"/>
  <c r="J40" i="31"/>
  <c r="J43" i="31"/>
  <c r="N44" i="31"/>
  <c r="L45" i="31"/>
  <c r="H46" i="31"/>
  <c r="L16" i="31"/>
  <c r="H17" i="31"/>
  <c r="L19" i="31"/>
  <c r="J22" i="31"/>
  <c r="H23" i="31"/>
  <c r="L24" i="31"/>
  <c r="H25" i="31"/>
  <c r="L27" i="31"/>
  <c r="J30" i="31"/>
  <c r="H31" i="31"/>
  <c r="L32" i="31"/>
  <c r="H33" i="31"/>
  <c r="L35" i="31"/>
  <c r="J38" i="31"/>
  <c r="H39" i="31"/>
  <c r="L40" i="31"/>
  <c r="H41" i="31"/>
  <c r="L43" i="31"/>
  <c r="J46" i="31"/>
  <c r="H47" i="31"/>
  <c r="L48" i="31"/>
  <c r="H49" i="31"/>
  <c r="L51" i="31"/>
  <c r="J54" i="31"/>
  <c r="H55" i="31"/>
  <c r="L56" i="31"/>
  <c r="H57" i="31"/>
  <c r="N60" i="31"/>
  <c r="N61" i="31"/>
  <c r="N64" i="31"/>
  <c r="N65" i="31"/>
  <c r="J20" i="31"/>
  <c r="J23" i="31"/>
  <c r="N24" i="31"/>
  <c r="L25" i="31"/>
  <c r="H26" i="31"/>
  <c r="J28" i="31"/>
  <c r="J31" i="31"/>
  <c r="N32" i="31"/>
  <c r="L33" i="31"/>
  <c r="H34" i="31"/>
  <c r="J36" i="31"/>
  <c r="J39" i="31"/>
  <c r="N40" i="31"/>
  <c r="L41" i="31"/>
  <c r="H42" i="31"/>
  <c r="J44" i="31"/>
  <c r="J47" i="31"/>
  <c r="N48" i="31"/>
  <c r="L49" i="31"/>
  <c r="H50" i="31"/>
  <c r="P50" i="31" s="1"/>
  <c r="J52" i="31"/>
  <c r="J55" i="31"/>
  <c r="N56" i="31"/>
  <c r="L57" i="31"/>
  <c r="H58" i="31"/>
  <c r="P58" i="31" s="1"/>
  <c r="H59" i="31"/>
  <c r="H63" i="31"/>
  <c r="L65" i="30"/>
  <c r="J64" i="30"/>
  <c r="H63" i="30"/>
  <c r="L61" i="30"/>
  <c r="J60" i="30"/>
  <c r="H59" i="30"/>
  <c r="L57" i="30"/>
  <c r="J56" i="30"/>
  <c r="H55" i="30"/>
  <c r="L53" i="30"/>
  <c r="J52" i="30"/>
  <c r="H51" i="30"/>
  <c r="L49" i="30"/>
  <c r="J48" i="30"/>
  <c r="H47" i="30"/>
  <c r="L45" i="30"/>
  <c r="J44" i="30"/>
  <c r="H43" i="30"/>
  <c r="L41" i="30"/>
  <c r="J40" i="30"/>
  <c r="H39" i="30"/>
  <c r="L37" i="30"/>
  <c r="J36" i="30"/>
  <c r="H35" i="30"/>
  <c r="L33" i="30"/>
  <c r="J32" i="30"/>
  <c r="H31" i="30"/>
  <c r="L29" i="30"/>
  <c r="J28" i="30"/>
  <c r="H27" i="30"/>
  <c r="L25" i="30"/>
  <c r="J24" i="30"/>
  <c r="H23" i="30"/>
  <c r="L21" i="30"/>
  <c r="J20" i="30"/>
  <c r="H19" i="30"/>
  <c r="L17" i="30"/>
  <c r="J16" i="30"/>
  <c r="H65" i="30"/>
  <c r="J58" i="30"/>
  <c r="H57" i="30"/>
  <c r="J65" i="30"/>
  <c r="H64" i="30"/>
  <c r="L62" i="30"/>
  <c r="J61" i="30"/>
  <c r="H60" i="30"/>
  <c r="L58" i="30"/>
  <c r="J57" i="30"/>
  <c r="H56" i="30"/>
  <c r="L54" i="30"/>
  <c r="J53" i="30"/>
  <c r="H52" i="30"/>
  <c r="L50" i="30"/>
  <c r="J49" i="30"/>
  <c r="H48" i="30"/>
  <c r="L46" i="30"/>
  <c r="J45" i="30"/>
  <c r="H44" i="30"/>
  <c r="L42" i="30"/>
  <c r="J41" i="30"/>
  <c r="H40" i="30"/>
  <c r="L38" i="30"/>
  <c r="J37" i="30"/>
  <c r="H36" i="30"/>
  <c r="L34" i="30"/>
  <c r="J33" i="30"/>
  <c r="H32" i="30"/>
  <c r="L30" i="30"/>
  <c r="J29" i="30"/>
  <c r="H28" i="30"/>
  <c r="L26" i="30"/>
  <c r="J25" i="30"/>
  <c r="H24" i="30"/>
  <c r="L22" i="30"/>
  <c r="J21" i="30"/>
  <c r="H20" i="30"/>
  <c r="L18" i="30"/>
  <c r="J17" i="30"/>
  <c r="H16" i="30"/>
  <c r="L63" i="30"/>
  <c r="J62" i="30"/>
  <c r="H61" i="30"/>
  <c r="L59" i="30"/>
  <c r="H18" i="30"/>
  <c r="H22" i="30"/>
  <c r="H26" i="30"/>
  <c r="H30" i="30"/>
  <c r="H34" i="30"/>
  <c r="H38" i="30"/>
  <c r="H42" i="30"/>
  <c r="H46" i="30"/>
  <c r="H50" i="30"/>
  <c r="H54" i="30"/>
  <c r="L60" i="30"/>
  <c r="H62" i="30"/>
  <c r="F7" i="30"/>
  <c r="H17" i="30"/>
  <c r="P17" i="30" s="1"/>
  <c r="J18" i="30"/>
  <c r="J19" i="30"/>
  <c r="H21" i="30"/>
  <c r="J22" i="30"/>
  <c r="J23" i="30"/>
  <c r="H25" i="30"/>
  <c r="P25" i="30" s="1"/>
  <c r="J26" i="30"/>
  <c r="J27" i="30"/>
  <c r="H29" i="30"/>
  <c r="J30" i="30"/>
  <c r="J31" i="30"/>
  <c r="H33" i="30"/>
  <c r="P33" i="30" s="1"/>
  <c r="J34" i="30"/>
  <c r="J35" i="30"/>
  <c r="H37" i="30"/>
  <c r="P37" i="30" s="1"/>
  <c r="J38" i="30"/>
  <c r="J39" i="30"/>
  <c r="H41" i="30"/>
  <c r="P41" i="30" s="1"/>
  <c r="J42" i="30"/>
  <c r="J43" i="30"/>
  <c r="H45" i="30"/>
  <c r="J46" i="30"/>
  <c r="J47" i="30"/>
  <c r="H49" i="30"/>
  <c r="P49" i="30" s="1"/>
  <c r="J50" i="30"/>
  <c r="J51" i="30"/>
  <c r="H53" i="30"/>
  <c r="P53" i="30" s="1"/>
  <c r="J54" i="30"/>
  <c r="J55" i="30"/>
  <c r="N57" i="30"/>
  <c r="J59" i="30"/>
  <c r="N60" i="30"/>
  <c r="N65" i="30"/>
  <c r="L16" i="30"/>
  <c r="L19" i="30"/>
  <c r="L20" i="30"/>
  <c r="L23" i="30"/>
  <c r="L24" i="30"/>
  <c r="L27" i="30"/>
  <c r="L28" i="30"/>
  <c r="L31" i="30"/>
  <c r="L32" i="30"/>
  <c r="L35" i="30"/>
  <c r="L36" i="30"/>
  <c r="L39" i="30"/>
  <c r="L40" i="30"/>
  <c r="L43" i="30"/>
  <c r="L44" i="30"/>
  <c r="L47" i="30"/>
  <c r="L48" i="30"/>
  <c r="L51" i="30"/>
  <c r="L52" i="30"/>
  <c r="L55" i="30"/>
  <c r="L56" i="30"/>
  <c r="H58" i="30"/>
  <c r="P58" i="30" s="1"/>
  <c r="L64" i="30"/>
  <c r="J19" i="29"/>
  <c r="J27" i="29"/>
  <c r="J35" i="29"/>
  <c r="L65" i="29"/>
  <c r="J64" i="29"/>
  <c r="H63" i="29"/>
  <c r="L61" i="29"/>
  <c r="J60" i="29"/>
  <c r="H59" i="29"/>
  <c r="L57" i="29"/>
  <c r="J56" i="29"/>
  <c r="H55" i="29"/>
  <c r="L53" i="29"/>
  <c r="J52" i="29"/>
  <c r="H51" i="29"/>
  <c r="L49" i="29"/>
  <c r="J48" i="29"/>
  <c r="H47" i="29"/>
  <c r="L45" i="29"/>
  <c r="J44" i="29"/>
  <c r="H43" i="29"/>
  <c r="L41" i="29"/>
  <c r="J40" i="29"/>
  <c r="H39" i="29"/>
  <c r="L37" i="29"/>
  <c r="J36" i="29"/>
  <c r="H35" i="29"/>
  <c r="L33" i="29"/>
  <c r="J32" i="29"/>
  <c r="H31" i="29"/>
  <c r="L29" i="29"/>
  <c r="J28" i="29"/>
  <c r="H27" i="29"/>
  <c r="L25" i="29"/>
  <c r="J24" i="29"/>
  <c r="H23" i="29"/>
  <c r="L21" i="29"/>
  <c r="J20" i="29"/>
  <c r="H19" i="29"/>
  <c r="L17" i="29"/>
  <c r="J16" i="29"/>
  <c r="L64" i="29"/>
  <c r="J59" i="29"/>
  <c r="H58" i="29"/>
  <c r="J51" i="29"/>
  <c r="H50" i="29"/>
  <c r="L48" i="29"/>
  <c r="J65" i="29"/>
  <c r="H64" i="29"/>
  <c r="P64" i="29" s="1"/>
  <c r="L62" i="29"/>
  <c r="J61" i="29"/>
  <c r="H60" i="29"/>
  <c r="L58" i="29"/>
  <c r="J57" i="29"/>
  <c r="H56" i="29"/>
  <c r="L54" i="29"/>
  <c r="J53" i="29"/>
  <c r="H52" i="29"/>
  <c r="L50" i="29"/>
  <c r="J49" i="29"/>
  <c r="H48" i="29"/>
  <c r="P48" i="29" s="1"/>
  <c r="L46" i="29"/>
  <c r="J45" i="29"/>
  <c r="H44" i="29"/>
  <c r="L42" i="29"/>
  <c r="J41" i="29"/>
  <c r="H40" i="29"/>
  <c r="L38" i="29"/>
  <c r="J37" i="29"/>
  <c r="H36" i="29"/>
  <c r="L34" i="29"/>
  <c r="J33" i="29"/>
  <c r="H32" i="29"/>
  <c r="L30" i="29"/>
  <c r="J29" i="29"/>
  <c r="H28" i="29"/>
  <c r="L26" i="29"/>
  <c r="J25" i="29"/>
  <c r="H24" i="29"/>
  <c r="L22" i="29"/>
  <c r="J21" i="29"/>
  <c r="H20" i="29"/>
  <c r="L18" i="29"/>
  <c r="J17" i="29"/>
  <c r="H16" i="29"/>
  <c r="L56" i="29"/>
  <c r="L52" i="29"/>
  <c r="H65" i="29"/>
  <c r="P65" i="29" s="1"/>
  <c r="L63" i="29"/>
  <c r="J62" i="29"/>
  <c r="H61" i="29"/>
  <c r="P61" i="29" s="1"/>
  <c r="L59" i="29"/>
  <c r="J58" i="29"/>
  <c r="H57" i="29"/>
  <c r="P57" i="29" s="1"/>
  <c r="L55" i="29"/>
  <c r="J54" i="29"/>
  <c r="H53" i="29"/>
  <c r="P53" i="29" s="1"/>
  <c r="L51" i="29"/>
  <c r="J50" i="29"/>
  <c r="H49" i="29"/>
  <c r="P49" i="29" s="1"/>
  <c r="L47" i="29"/>
  <c r="J46" i="29"/>
  <c r="H45" i="29"/>
  <c r="P45" i="29" s="1"/>
  <c r="L43" i="29"/>
  <c r="J42" i="29"/>
  <c r="H41" i="29"/>
  <c r="P41" i="29" s="1"/>
  <c r="L39" i="29"/>
  <c r="J38" i="29"/>
  <c r="H37" i="29"/>
  <c r="P37" i="29" s="1"/>
  <c r="L35" i="29"/>
  <c r="J34" i="29"/>
  <c r="H33" i="29"/>
  <c r="P33" i="29" s="1"/>
  <c r="L31" i="29"/>
  <c r="J30" i="29"/>
  <c r="H29" i="29"/>
  <c r="P29" i="29" s="1"/>
  <c r="L27" i="29"/>
  <c r="J26" i="29"/>
  <c r="H25" i="29"/>
  <c r="P25" i="29" s="1"/>
  <c r="L23" i="29"/>
  <c r="J22" i="29"/>
  <c r="H21" i="29"/>
  <c r="P21" i="29" s="1"/>
  <c r="L19" i="29"/>
  <c r="J18" i="29"/>
  <c r="H17" i="29"/>
  <c r="P17" i="29" s="1"/>
  <c r="F7" i="29"/>
  <c r="N61" i="29" s="1"/>
  <c r="J63" i="29"/>
  <c r="H62" i="29"/>
  <c r="P62" i="29" s="1"/>
  <c r="L60" i="29"/>
  <c r="J55" i="29"/>
  <c r="H54" i="29"/>
  <c r="P54" i="29" s="1"/>
  <c r="L16" i="29"/>
  <c r="H18" i="29"/>
  <c r="L24" i="29"/>
  <c r="H26" i="29"/>
  <c r="L32" i="29"/>
  <c r="H34" i="29"/>
  <c r="L40" i="29"/>
  <c r="H42" i="29"/>
  <c r="J23" i="29"/>
  <c r="N29" i="29"/>
  <c r="J31" i="29"/>
  <c r="J39" i="29"/>
  <c r="N45" i="29"/>
  <c r="J47" i="29"/>
  <c r="N57" i="29"/>
  <c r="L20" i="29"/>
  <c r="H22" i="29"/>
  <c r="P22" i="29" s="1"/>
  <c r="L28" i="29"/>
  <c r="H30" i="29"/>
  <c r="P30" i="29" s="1"/>
  <c r="L36" i="29"/>
  <c r="H38" i="29"/>
  <c r="P38" i="29" s="1"/>
  <c r="L44" i="29"/>
  <c r="H46" i="29"/>
  <c r="P46" i="29" s="1"/>
  <c r="L20" i="28"/>
  <c r="H22" i="28"/>
  <c r="L28" i="28"/>
  <c r="H30" i="28"/>
  <c r="L36" i="28"/>
  <c r="H38" i="28"/>
  <c r="L44" i="28"/>
  <c r="L65" i="28"/>
  <c r="J64" i="28"/>
  <c r="H63" i="28"/>
  <c r="L61" i="28"/>
  <c r="J60" i="28"/>
  <c r="H59" i="28"/>
  <c r="L57" i="28"/>
  <c r="J56" i="28"/>
  <c r="H55" i="28"/>
  <c r="L53" i="28"/>
  <c r="J52" i="28"/>
  <c r="H51" i="28"/>
  <c r="L49" i="28"/>
  <c r="J48" i="28"/>
  <c r="H47" i="28"/>
  <c r="L45" i="28"/>
  <c r="J44" i="28"/>
  <c r="H43" i="28"/>
  <c r="L41" i="28"/>
  <c r="J40" i="28"/>
  <c r="H39" i="28"/>
  <c r="L37" i="28"/>
  <c r="J36" i="28"/>
  <c r="H35" i="28"/>
  <c r="L33" i="28"/>
  <c r="J32" i="28"/>
  <c r="H31" i="28"/>
  <c r="L29" i="28"/>
  <c r="J28" i="28"/>
  <c r="H27" i="28"/>
  <c r="L25" i="28"/>
  <c r="J24" i="28"/>
  <c r="H23" i="28"/>
  <c r="L21" i="28"/>
  <c r="J20" i="28"/>
  <c r="H19" i="28"/>
  <c r="L17" i="28"/>
  <c r="J16" i="28"/>
  <c r="L64" i="28"/>
  <c r="J59" i="28"/>
  <c r="H58" i="28"/>
  <c r="J55" i="28"/>
  <c r="H54" i="28"/>
  <c r="L52" i="28"/>
  <c r="J51" i="28"/>
  <c r="J65" i="28"/>
  <c r="H64" i="28"/>
  <c r="P64" i="28" s="1"/>
  <c r="L62" i="28"/>
  <c r="J61" i="28"/>
  <c r="H60" i="28"/>
  <c r="L58" i="28"/>
  <c r="J57" i="28"/>
  <c r="H56" i="28"/>
  <c r="L54" i="28"/>
  <c r="J53" i="28"/>
  <c r="H52" i="28"/>
  <c r="P52" i="28" s="1"/>
  <c r="L50" i="28"/>
  <c r="J49" i="28"/>
  <c r="H48" i="28"/>
  <c r="L46" i="28"/>
  <c r="J45" i="28"/>
  <c r="H44" i="28"/>
  <c r="P44" i="28" s="1"/>
  <c r="L42" i="28"/>
  <c r="J41" i="28"/>
  <c r="H40" i="28"/>
  <c r="L38" i="28"/>
  <c r="J37" i="28"/>
  <c r="H36" i="28"/>
  <c r="P36" i="28" s="1"/>
  <c r="L34" i="28"/>
  <c r="J33" i="28"/>
  <c r="H32" i="28"/>
  <c r="L30" i="28"/>
  <c r="J29" i="28"/>
  <c r="H28" i="28"/>
  <c r="P28" i="28" s="1"/>
  <c r="L26" i="28"/>
  <c r="J25" i="28"/>
  <c r="H24" i="28"/>
  <c r="L22" i="28"/>
  <c r="J21" i="28"/>
  <c r="H20" i="28"/>
  <c r="P20" i="28" s="1"/>
  <c r="L18" i="28"/>
  <c r="J17" i="28"/>
  <c r="H16" i="28"/>
  <c r="L56" i="28"/>
  <c r="H65" i="28"/>
  <c r="P65" i="28" s="1"/>
  <c r="L63" i="28"/>
  <c r="J62" i="28"/>
  <c r="H61" i="28"/>
  <c r="P61" i="28" s="1"/>
  <c r="L59" i="28"/>
  <c r="J58" i="28"/>
  <c r="H57" i="28"/>
  <c r="P57" i="28" s="1"/>
  <c r="L55" i="28"/>
  <c r="J54" i="28"/>
  <c r="H53" i="28"/>
  <c r="P53" i="28" s="1"/>
  <c r="L51" i="28"/>
  <c r="J50" i="28"/>
  <c r="H49" i="28"/>
  <c r="P49" i="28" s="1"/>
  <c r="L47" i="28"/>
  <c r="J46" i="28"/>
  <c r="P46" i="28" s="1"/>
  <c r="H45" i="28"/>
  <c r="P45" i="28" s="1"/>
  <c r="L43" i="28"/>
  <c r="J42" i="28"/>
  <c r="H41" i="28"/>
  <c r="P41" i="28" s="1"/>
  <c r="L39" i="28"/>
  <c r="J38" i="28"/>
  <c r="H37" i="28"/>
  <c r="P37" i="28" s="1"/>
  <c r="L35" i="28"/>
  <c r="J34" i="28"/>
  <c r="H33" i="28"/>
  <c r="P33" i="28" s="1"/>
  <c r="L31" i="28"/>
  <c r="J30" i="28"/>
  <c r="H29" i="28"/>
  <c r="P29" i="28" s="1"/>
  <c r="L27" i="28"/>
  <c r="J26" i="28"/>
  <c r="H25" i="28"/>
  <c r="P25" i="28" s="1"/>
  <c r="L23" i="28"/>
  <c r="J22" i="28"/>
  <c r="H21" i="28"/>
  <c r="P21" i="28" s="1"/>
  <c r="L19" i="28"/>
  <c r="J18" i="28"/>
  <c r="H17" i="28"/>
  <c r="P17" i="28" s="1"/>
  <c r="F7" i="28"/>
  <c r="N33" i="28" s="1"/>
  <c r="J63" i="28"/>
  <c r="H62" i="28"/>
  <c r="P62" i="28" s="1"/>
  <c r="L60" i="28"/>
  <c r="H50" i="28"/>
  <c r="P50" i="28" s="1"/>
  <c r="L48" i="28"/>
  <c r="L16" i="28"/>
  <c r="H18" i="28"/>
  <c r="L24" i="28"/>
  <c r="H26" i="28"/>
  <c r="L32" i="28"/>
  <c r="H34" i="28"/>
  <c r="P34" i="28" s="1"/>
  <c r="L40" i="28"/>
  <c r="H42" i="28"/>
  <c r="N49" i="28"/>
  <c r="N57" i="28"/>
  <c r="N65" i="28"/>
  <c r="J23" i="28"/>
  <c r="J31" i="28"/>
  <c r="J39" i="28"/>
  <c r="J47" i="28"/>
  <c r="J19" i="27"/>
  <c r="J27" i="27"/>
  <c r="J35" i="27"/>
  <c r="L65" i="27"/>
  <c r="J64" i="27"/>
  <c r="H63" i="27"/>
  <c r="L61" i="27"/>
  <c r="J60" i="27"/>
  <c r="H59" i="27"/>
  <c r="L57" i="27"/>
  <c r="J56" i="27"/>
  <c r="H55" i="27"/>
  <c r="L53" i="27"/>
  <c r="J52" i="27"/>
  <c r="H51" i="27"/>
  <c r="L49" i="27"/>
  <c r="J48" i="27"/>
  <c r="H47" i="27"/>
  <c r="L45" i="27"/>
  <c r="J44" i="27"/>
  <c r="H43" i="27"/>
  <c r="L41" i="27"/>
  <c r="J40" i="27"/>
  <c r="H39" i="27"/>
  <c r="L37" i="27"/>
  <c r="J36" i="27"/>
  <c r="H35" i="27"/>
  <c r="L33" i="27"/>
  <c r="J32" i="27"/>
  <c r="H31" i="27"/>
  <c r="L29" i="27"/>
  <c r="J28" i="27"/>
  <c r="H27" i="27"/>
  <c r="L25" i="27"/>
  <c r="J24" i="27"/>
  <c r="H23" i="27"/>
  <c r="L21" i="27"/>
  <c r="J20" i="27"/>
  <c r="H19" i="27"/>
  <c r="L17" i="27"/>
  <c r="J16" i="27"/>
  <c r="L64" i="27"/>
  <c r="H62" i="27"/>
  <c r="L60" i="27"/>
  <c r="J55" i="27"/>
  <c r="H54" i="27"/>
  <c r="L52" i="27"/>
  <c r="J65" i="27"/>
  <c r="H64" i="27"/>
  <c r="P64" i="27" s="1"/>
  <c r="L62" i="27"/>
  <c r="J61" i="27"/>
  <c r="H60" i="27"/>
  <c r="P60" i="27" s="1"/>
  <c r="L58" i="27"/>
  <c r="J57" i="27"/>
  <c r="H56" i="27"/>
  <c r="L54" i="27"/>
  <c r="J53" i="27"/>
  <c r="H52" i="27"/>
  <c r="L50" i="27"/>
  <c r="J49" i="27"/>
  <c r="H48" i="27"/>
  <c r="L46" i="27"/>
  <c r="J45" i="27"/>
  <c r="H44" i="27"/>
  <c r="L42" i="27"/>
  <c r="J41" i="27"/>
  <c r="H40" i="27"/>
  <c r="L38" i="27"/>
  <c r="J37" i="27"/>
  <c r="H36" i="27"/>
  <c r="L34" i="27"/>
  <c r="J33" i="27"/>
  <c r="H32" i="27"/>
  <c r="L30" i="27"/>
  <c r="J29" i="27"/>
  <c r="H28" i="27"/>
  <c r="L26" i="27"/>
  <c r="J25" i="27"/>
  <c r="H24" i="27"/>
  <c r="L22" i="27"/>
  <c r="J21" i="27"/>
  <c r="H20" i="27"/>
  <c r="L18" i="27"/>
  <c r="J17" i="27"/>
  <c r="H16" i="27"/>
  <c r="J63" i="27"/>
  <c r="J51" i="27"/>
  <c r="H50" i="27"/>
  <c r="L48" i="27"/>
  <c r="H65" i="27"/>
  <c r="P65" i="27" s="1"/>
  <c r="L63" i="27"/>
  <c r="J62" i="27"/>
  <c r="H61" i="27"/>
  <c r="L59" i="27"/>
  <c r="J58" i="27"/>
  <c r="H57" i="27"/>
  <c r="P57" i="27" s="1"/>
  <c r="L55" i="27"/>
  <c r="J54" i="27"/>
  <c r="H53" i="27"/>
  <c r="P53" i="27" s="1"/>
  <c r="L51" i="27"/>
  <c r="J50" i="27"/>
  <c r="H49" i="27"/>
  <c r="P49" i="27" s="1"/>
  <c r="L47" i="27"/>
  <c r="J46" i="27"/>
  <c r="H45" i="27"/>
  <c r="L43" i="27"/>
  <c r="J42" i="27"/>
  <c r="H41" i="27"/>
  <c r="P41" i="27" s="1"/>
  <c r="L39" i="27"/>
  <c r="J38" i="27"/>
  <c r="H37" i="27"/>
  <c r="P37" i="27" s="1"/>
  <c r="L35" i="27"/>
  <c r="J34" i="27"/>
  <c r="H33" i="27"/>
  <c r="P33" i="27" s="1"/>
  <c r="L31" i="27"/>
  <c r="J30" i="27"/>
  <c r="H29" i="27"/>
  <c r="L27" i="27"/>
  <c r="J26" i="27"/>
  <c r="H25" i="27"/>
  <c r="P25" i="27" s="1"/>
  <c r="L23" i="27"/>
  <c r="J22" i="27"/>
  <c r="H21" i="27"/>
  <c r="P21" i="27" s="1"/>
  <c r="L19" i="27"/>
  <c r="J18" i="27"/>
  <c r="H17" i="27"/>
  <c r="P17" i="27" s="1"/>
  <c r="F7" i="27"/>
  <c r="N53" i="27" s="1"/>
  <c r="J59" i="27"/>
  <c r="H58" i="27"/>
  <c r="L56" i="27"/>
  <c r="L16" i="27"/>
  <c r="H18" i="27"/>
  <c r="L24" i="27"/>
  <c r="H26" i="27"/>
  <c r="L32" i="27"/>
  <c r="H34" i="27"/>
  <c r="L40" i="27"/>
  <c r="H42" i="27"/>
  <c r="N21" i="27"/>
  <c r="J23" i="27"/>
  <c r="J31" i="27"/>
  <c r="N37" i="27"/>
  <c r="J39" i="27"/>
  <c r="J47" i="27"/>
  <c r="N49" i="27"/>
  <c r="N65" i="27"/>
  <c r="L20" i="27"/>
  <c r="H22" i="27"/>
  <c r="P22" i="27" s="1"/>
  <c r="L28" i="27"/>
  <c r="H30" i="27"/>
  <c r="P30" i="27" s="1"/>
  <c r="L36" i="27"/>
  <c r="H38" i="27"/>
  <c r="P38" i="27" s="1"/>
  <c r="L44" i="27"/>
  <c r="H46" i="27"/>
  <c r="P46" i="27" s="1"/>
  <c r="L20" i="26"/>
  <c r="H22" i="26"/>
  <c r="L28" i="26"/>
  <c r="H30" i="26"/>
  <c r="L36" i="26"/>
  <c r="H38" i="26"/>
  <c r="L44" i="26"/>
  <c r="H46" i="26"/>
  <c r="J19" i="26"/>
  <c r="J27" i="26"/>
  <c r="J35" i="26"/>
  <c r="L65" i="26"/>
  <c r="J64" i="26"/>
  <c r="H63" i="26"/>
  <c r="L61" i="26"/>
  <c r="J60" i="26"/>
  <c r="H59" i="26"/>
  <c r="L57" i="26"/>
  <c r="J56" i="26"/>
  <c r="H55" i="26"/>
  <c r="L53" i="26"/>
  <c r="J52" i="26"/>
  <c r="H51" i="26"/>
  <c r="L49" i="26"/>
  <c r="J48" i="26"/>
  <c r="H47" i="26"/>
  <c r="L45" i="26"/>
  <c r="J44" i="26"/>
  <c r="H43" i="26"/>
  <c r="L41" i="26"/>
  <c r="J40" i="26"/>
  <c r="H39" i="26"/>
  <c r="L37" i="26"/>
  <c r="J36" i="26"/>
  <c r="H35" i="26"/>
  <c r="L33" i="26"/>
  <c r="J32" i="26"/>
  <c r="H31" i="26"/>
  <c r="L29" i="26"/>
  <c r="J28" i="26"/>
  <c r="H27" i="26"/>
  <c r="L25" i="26"/>
  <c r="J24" i="26"/>
  <c r="H23" i="26"/>
  <c r="L21" i="26"/>
  <c r="J20" i="26"/>
  <c r="H19" i="26"/>
  <c r="L17" i="26"/>
  <c r="J16" i="26"/>
  <c r="L64" i="26"/>
  <c r="J63" i="26"/>
  <c r="H62" i="26"/>
  <c r="J55" i="26"/>
  <c r="H54" i="26"/>
  <c r="J65" i="26"/>
  <c r="H64" i="26"/>
  <c r="L62" i="26"/>
  <c r="J61" i="26"/>
  <c r="H60" i="26"/>
  <c r="L58" i="26"/>
  <c r="J57" i="26"/>
  <c r="H56" i="26"/>
  <c r="L54" i="26"/>
  <c r="J53" i="26"/>
  <c r="H52" i="26"/>
  <c r="L50" i="26"/>
  <c r="J49" i="26"/>
  <c r="H48" i="26"/>
  <c r="L46" i="26"/>
  <c r="J45" i="26"/>
  <c r="H44" i="26"/>
  <c r="P44" i="26" s="1"/>
  <c r="L42" i="26"/>
  <c r="J41" i="26"/>
  <c r="H40" i="26"/>
  <c r="L38" i="26"/>
  <c r="J37" i="26"/>
  <c r="H36" i="26"/>
  <c r="P36" i="26" s="1"/>
  <c r="L34" i="26"/>
  <c r="J33" i="26"/>
  <c r="H32" i="26"/>
  <c r="L30" i="26"/>
  <c r="J29" i="26"/>
  <c r="H28" i="26"/>
  <c r="P28" i="26" s="1"/>
  <c r="L26" i="26"/>
  <c r="J25" i="26"/>
  <c r="H24" i="26"/>
  <c r="L22" i="26"/>
  <c r="J21" i="26"/>
  <c r="H20" i="26"/>
  <c r="P20" i="26" s="1"/>
  <c r="L18" i="26"/>
  <c r="J17" i="26"/>
  <c r="H16" i="26"/>
  <c r="L52" i="26"/>
  <c r="H65" i="26"/>
  <c r="P65" i="26" s="1"/>
  <c r="L63" i="26"/>
  <c r="J62" i="26"/>
  <c r="H61" i="26"/>
  <c r="P61" i="26" s="1"/>
  <c r="L59" i="26"/>
  <c r="J58" i="26"/>
  <c r="H57" i="26"/>
  <c r="P57" i="26" s="1"/>
  <c r="L55" i="26"/>
  <c r="J54" i="26"/>
  <c r="H53" i="26"/>
  <c r="P53" i="26" s="1"/>
  <c r="L51" i="26"/>
  <c r="J50" i="26"/>
  <c r="H49" i="26"/>
  <c r="P49" i="26" s="1"/>
  <c r="L47" i="26"/>
  <c r="J46" i="26"/>
  <c r="H45" i="26"/>
  <c r="P45" i="26" s="1"/>
  <c r="L43" i="26"/>
  <c r="J42" i="26"/>
  <c r="H41" i="26"/>
  <c r="P41" i="26" s="1"/>
  <c r="L39" i="26"/>
  <c r="J38" i="26"/>
  <c r="H37" i="26"/>
  <c r="P37" i="26" s="1"/>
  <c r="L35" i="26"/>
  <c r="J34" i="26"/>
  <c r="H33" i="26"/>
  <c r="P33" i="26" s="1"/>
  <c r="L31" i="26"/>
  <c r="J30" i="26"/>
  <c r="H29" i="26"/>
  <c r="P29" i="26" s="1"/>
  <c r="L27" i="26"/>
  <c r="J26" i="26"/>
  <c r="H25" i="26"/>
  <c r="P25" i="26" s="1"/>
  <c r="L23" i="26"/>
  <c r="J22" i="26"/>
  <c r="H21" i="26"/>
  <c r="P21" i="26" s="1"/>
  <c r="L19" i="26"/>
  <c r="J18" i="26"/>
  <c r="H17" i="26"/>
  <c r="P17" i="26" s="1"/>
  <c r="F7" i="26"/>
  <c r="L60" i="26"/>
  <c r="J59" i="26"/>
  <c r="H58" i="26"/>
  <c r="P58" i="26" s="1"/>
  <c r="L56" i="26"/>
  <c r="J51" i="26"/>
  <c r="H50" i="26"/>
  <c r="P50" i="26" s="1"/>
  <c r="L16" i="26"/>
  <c r="H18" i="26"/>
  <c r="L24" i="26"/>
  <c r="H26" i="26"/>
  <c r="P26" i="26" s="1"/>
  <c r="L32" i="26"/>
  <c r="H34" i="26"/>
  <c r="L40" i="26"/>
  <c r="H42" i="26"/>
  <c r="P42" i="26" s="1"/>
  <c r="L48" i="26"/>
  <c r="L65" i="25"/>
  <c r="J64" i="25"/>
  <c r="H63" i="25"/>
  <c r="L61" i="25"/>
  <c r="J60" i="25"/>
  <c r="H59" i="25"/>
  <c r="L57" i="25"/>
  <c r="J56" i="25"/>
  <c r="H55" i="25"/>
  <c r="L53" i="25"/>
  <c r="J52" i="25"/>
  <c r="H51" i="25"/>
  <c r="L49" i="25"/>
  <c r="J48" i="25"/>
  <c r="H47" i="25"/>
  <c r="L45" i="25"/>
  <c r="J44" i="25"/>
  <c r="H43" i="25"/>
  <c r="L41" i="25"/>
  <c r="J40" i="25"/>
  <c r="H39" i="25"/>
  <c r="L37" i="25"/>
  <c r="J36" i="25"/>
  <c r="H35" i="25"/>
  <c r="L33" i="25"/>
  <c r="J32" i="25"/>
  <c r="H31" i="25"/>
  <c r="L29" i="25"/>
  <c r="J28" i="25"/>
  <c r="H27" i="25"/>
  <c r="L25" i="25"/>
  <c r="J24" i="25"/>
  <c r="H23" i="25"/>
  <c r="L21" i="25"/>
  <c r="J20" i="25"/>
  <c r="H19" i="25"/>
  <c r="L17" i="25"/>
  <c r="J16" i="25"/>
  <c r="L64" i="25"/>
  <c r="J63" i="25"/>
  <c r="H62" i="25"/>
  <c r="J65" i="25"/>
  <c r="H64" i="25"/>
  <c r="P64" i="25" s="1"/>
  <c r="L62" i="25"/>
  <c r="J61" i="25"/>
  <c r="H60" i="25"/>
  <c r="L58" i="25"/>
  <c r="J57" i="25"/>
  <c r="H56" i="25"/>
  <c r="L54" i="25"/>
  <c r="J53" i="25"/>
  <c r="H52" i="25"/>
  <c r="L50" i="25"/>
  <c r="J49" i="25"/>
  <c r="H48" i="25"/>
  <c r="L46" i="25"/>
  <c r="J45" i="25"/>
  <c r="H44" i="25"/>
  <c r="L42" i="25"/>
  <c r="J41" i="25"/>
  <c r="H40" i="25"/>
  <c r="L38" i="25"/>
  <c r="J37" i="25"/>
  <c r="H36" i="25"/>
  <c r="L34" i="25"/>
  <c r="J33" i="25"/>
  <c r="H32" i="25"/>
  <c r="L30" i="25"/>
  <c r="J29" i="25"/>
  <c r="H28" i="25"/>
  <c r="L26" i="25"/>
  <c r="J25" i="25"/>
  <c r="H24" i="25"/>
  <c r="L22" i="25"/>
  <c r="J21" i="25"/>
  <c r="H20" i="25"/>
  <c r="L18" i="25"/>
  <c r="J17" i="25"/>
  <c r="H16" i="25"/>
  <c r="J59" i="25"/>
  <c r="H58" i="25"/>
  <c r="L56" i="25"/>
  <c r="J55" i="25"/>
  <c r="H65" i="25"/>
  <c r="P65" i="25" s="1"/>
  <c r="L63" i="25"/>
  <c r="J62" i="25"/>
  <c r="H61" i="25"/>
  <c r="L59" i="25"/>
  <c r="J58" i="25"/>
  <c r="H57" i="25"/>
  <c r="L55" i="25"/>
  <c r="J54" i="25"/>
  <c r="H53" i="25"/>
  <c r="P53" i="25" s="1"/>
  <c r="L51" i="25"/>
  <c r="J50" i="25"/>
  <c r="H49" i="25"/>
  <c r="P49" i="25" s="1"/>
  <c r="L47" i="25"/>
  <c r="J46" i="25"/>
  <c r="H45" i="25"/>
  <c r="L43" i="25"/>
  <c r="J42" i="25"/>
  <c r="H41" i="25"/>
  <c r="L39" i="25"/>
  <c r="J38" i="25"/>
  <c r="H37" i="25"/>
  <c r="P37" i="25" s="1"/>
  <c r="L35" i="25"/>
  <c r="J34" i="25"/>
  <c r="H33" i="25"/>
  <c r="P33" i="25" s="1"/>
  <c r="L31" i="25"/>
  <c r="J30" i="25"/>
  <c r="H29" i="25"/>
  <c r="L27" i="25"/>
  <c r="J26" i="25"/>
  <c r="H25" i="25"/>
  <c r="L23" i="25"/>
  <c r="J22" i="25"/>
  <c r="H21" i="25"/>
  <c r="P21" i="25" s="1"/>
  <c r="L19" i="25"/>
  <c r="J18" i="25"/>
  <c r="H17" i="25"/>
  <c r="P17" i="25" s="1"/>
  <c r="F7" i="25"/>
  <c r="N37" i="25" s="1"/>
  <c r="L60" i="25"/>
  <c r="H54" i="25"/>
  <c r="L52" i="25"/>
  <c r="J51" i="25"/>
  <c r="H50" i="25"/>
  <c r="L16" i="25"/>
  <c r="H18" i="25"/>
  <c r="P18" i="25" s="1"/>
  <c r="L24" i="25"/>
  <c r="H26" i="25"/>
  <c r="L32" i="25"/>
  <c r="H34" i="25"/>
  <c r="P34" i="25" s="1"/>
  <c r="L40" i="25"/>
  <c r="H42" i="25"/>
  <c r="L48" i="25"/>
  <c r="N29" i="25"/>
  <c r="L20" i="25"/>
  <c r="H22" i="25"/>
  <c r="P22" i="25" s="1"/>
  <c r="L28" i="25"/>
  <c r="H30" i="25"/>
  <c r="L36" i="25"/>
  <c r="H38" i="25"/>
  <c r="P38" i="25" s="1"/>
  <c r="L44" i="25"/>
  <c r="H46" i="25"/>
  <c r="N49" i="25"/>
  <c r="N53" i="25"/>
  <c r="N65" i="25"/>
  <c r="N17" i="25"/>
  <c r="J23" i="24"/>
  <c r="J39" i="24"/>
  <c r="L20" i="24"/>
  <c r="H22" i="24"/>
  <c r="L28" i="24"/>
  <c r="H30" i="24"/>
  <c r="L36" i="24"/>
  <c r="H38" i="24"/>
  <c r="L44" i="24"/>
  <c r="H46" i="24"/>
  <c r="J19" i="24"/>
  <c r="J27" i="24"/>
  <c r="J35" i="24"/>
  <c r="L65" i="24"/>
  <c r="J64" i="24"/>
  <c r="H63" i="24"/>
  <c r="L61" i="24"/>
  <c r="J60" i="24"/>
  <c r="H59" i="24"/>
  <c r="L57" i="24"/>
  <c r="J56" i="24"/>
  <c r="H55" i="24"/>
  <c r="L53" i="24"/>
  <c r="J52" i="24"/>
  <c r="H51" i="24"/>
  <c r="L49" i="24"/>
  <c r="J48" i="24"/>
  <c r="H47" i="24"/>
  <c r="L45" i="24"/>
  <c r="J44" i="24"/>
  <c r="H43" i="24"/>
  <c r="L41" i="24"/>
  <c r="J40" i="24"/>
  <c r="H39" i="24"/>
  <c r="L37" i="24"/>
  <c r="J36" i="24"/>
  <c r="H35" i="24"/>
  <c r="L33" i="24"/>
  <c r="J32" i="24"/>
  <c r="H31" i="24"/>
  <c r="L29" i="24"/>
  <c r="J28" i="24"/>
  <c r="H27" i="24"/>
  <c r="L25" i="24"/>
  <c r="J24" i="24"/>
  <c r="H23" i="24"/>
  <c r="L21" i="24"/>
  <c r="J20" i="24"/>
  <c r="H19" i="24"/>
  <c r="L17" i="24"/>
  <c r="J16" i="24"/>
  <c r="L64" i="24"/>
  <c r="J63" i="24"/>
  <c r="H62" i="24"/>
  <c r="L60" i="24"/>
  <c r="J55" i="24"/>
  <c r="H54" i="24"/>
  <c r="L52" i="24"/>
  <c r="J65" i="24"/>
  <c r="H64" i="24"/>
  <c r="L62" i="24"/>
  <c r="J61" i="24"/>
  <c r="H60" i="24"/>
  <c r="P60" i="24" s="1"/>
  <c r="L58" i="24"/>
  <c r="J57" i="24"/>
  <c r="H56" i="24"/>
  <c r="L54" i="24"/>
  <c r="J53" i="24"/>
  <c r="H52" i="24"/>
  <c r="L50" i="24"/>
  <c r="J49" i="24"/>
  <c r="H48" i="24"/>
  <c r="L46" i="24"/>
  <c r="J45" i="24"/>
  <c r="H44" i="24"/>
  <c r="P44" i="24" s="1"/>
  <c r="L42" i="24"/>
  <c r="J41" i="24"/>
  <c r="H40" i="24"/>
  <c r="L38" i="24"/>
  <c r="J37" i="24"/>
  <c r="H36" i="24"/>
  <c r="L34" i="24"/>
  <c r="J33" i="24"/>
  <c r="H32" i="24"/>
  <c r="L30" i="24"/>
  <c r="J29" i="24"/>
  <c r="H28" i="24"/>
  <c r="P28" i="24" s="1"/>
  <c r="L26" i="24"/>
  <c r="J25" i="24"/>
  <c r="H24" i="24"/>
  <c r="L22" i="24"/>
  <c r="J21" i="24"/>
  <c r="H20" i="24"/>
  <c r="L18" i="24"/>
  <c r="J17" i="24"/>
  <c r="H16" i="24"/>
  <c r="H65" i="24"/>
  <c r="L63" i="24"/>
  <c r="J62" i="24"/>
  <c r="H61" i="24"/>
  <c r="L59" i="24"/>
  <c r="J58" i="24"/>
  <c r="H57" i="24"/>
  <c r="P57" i="24" s="1"/>
  <c r="L55" i="24"/>
  <c r="J54" i="24"/>
  <c r="H53" i="24"/>
  <c r="P53" i="24" s="1"/>
  <c r="L51" i="24"/>
  <c r="J50" i="24"/>
  <c r="H49" i="24"/>
  <c r="L47" i="24"/>
  <c r="J46" i="24"/>
  <c r="H45" i="24"/>
  <c r="L43" i="24"/>
  <c r="J42" i="24"/>
  <c r="H41" i="24"/>
  <c r="P41" i="24" s="1"/>
  <c r="L39" i="24"/>
  <c r="J38" i="24"/>
  <c r="H37" i="24"/>
  <c r="P37" i="24" s="1"/>
  <c r="L35" i="24"/>
  <c r="J34" i="24"/>
  <c r="H33" i="24"/>
  <c r="L31" i="24"/>
  <c r="J30" i="24"/>
  <c r="H29" i="24"/>
  <c r="L27" i="24"/>
  <c r="J26" i="24"/>
  <c r="H25" i="24"/>
  <c r="P25" i="24" s="1"/>
  <c r="L23" i="24"/>
  <c r="J22" i="24"/>
  <c r="H21" i="24"/>
  <c r="P21" i="24" s="1"/>
  <c r="L19" i="24"/>
  <c r="J18" i="24"/>
  <c r="H17" i="24"/>
  <c r="F7" i="24"/>
  <c r="N29" i="24" s="1"/>
  <c r="J59" i="24"/>
  <c r="H58" i="24"/>
  <c r="L56" i="24"/>
  <c r="J51" i="24"/>
  <c r="L16" i="24"/>
  <c r="H18" i="24"/>
  <c r="L24" i="24"/>
  <c r="H26" i="24"/>
  <c r="P26" i="24" s="1"/>
  <c r="L32" i="24"/>
  <c r="H34" i="24"/>
  <c r="L40" i="24"/>
  <c r="H42" i="24"/>
  <c r="P42" i="24" s="1"/>
  <c r="L48" i="24"/>
  <c r="H50" i="24"/>
  <c r="N57" i="24"/>
  <c r="N61" i="24"/>
  <c r="J31" i="24"/>
  <c r="N37" i="24"/>
  <c r="J47" i="24"/>
  <c r="J23" i="23"/>
  <c r="J31" i="23"/>
  <c r="J39" i="23"/>
  <c r="J47" i="23"/>
  <c r="L20" i="23"/>
  <c r="H22" i="23"/>
  <c r="L28" i="23"/>
  <c r="H30" i="23"/>
  <c r="L36" i="23"/>
  <c r="H38" i="23"/>
  <c r="L44" i="23"/>
  <c r="H46" i="23"/>
  <c r="J35" i="23"/>
  <c r="L65" i="23"/>
  <c r="J64" i="23"/>
  <c r="H63" i="23"/>
  <c r="L61" i="23"/>
  <c r="J60" i="23"/>
  <c r="H59" i="23"/>
  <c r="L57" i="23"/>
  <c r="J56" i="23"/>
  <c r="H55" i="23"/>
  <c r="L53" i="23"/>
  <c r="J52" i="23"/>
  <c r="H51" i="23"/>
  <c r="L49" i="23"/>
  <c r="J48" i="23"/>
  <c r="H47" i="23"/>
  <c r="L45" i="23"/>
  <c r="J44" i="23"/>
  <c r="H43" i="23"/>
  <c r="L41" i="23"/>
  <c r="J40" i="23"/>
  <c r="H39" i="23"/>
  <c r="L37" i="23"/>
  <c r="J36" i="23"/>
  <c r="H35" i="23"/>
  <c r="L33" i="23"/>
  <c r="J32" i="23"/>
  <c r="H31" i="23"/>
  <c r="L29" i="23"/>
  <c r="J28" i="23"/>
  <c r="H27" i="23"/>
  <c r="L25" i="23"/>
  <c r="J24" i="23"/>
  <c r="H23" i="23"/>
  <c r="L21" i="23"/>
  <c r="J20" i="23"/>
  <c r="H19" i="23"/>
  <c r="L17" i="23"/>
  <c r="J16" i="23"/>
  <c r="L64" i="23"/>
  <c r="H62" i="23"/>
  <c r="J59" i="23"/>
  <c r="H58" i="23"/>
  <c r="L56" i="23"/>
  <c r="J51" i="23"/>
  <c r="J65" i="23"/>
  <c r="H64" i="23"/>
  <c r="L62" i="23"/>
  <c r="J61" i="23"/>
  <c r="H60" i="23"/>
  <c r="L58" i="23"/>
  <c r="J57" i="23"/>
  <c r="H56" i="23"/>
  <c r="P56" i="23" s="1"/>
  <c r="L54" i="23"/>
  <c r="J53" i="23"/>
  <c r="H52" i="23"/>
  <c r="L50" i="23"/>
  <c r="J49" i="23"/>
  <c r="H48" i="23"/>
  <c r="L46" i="23"/>
  <c r="J45" i="23"/>
  <c r="H44" i="23"/>
  <c r="P44" i="23" s="1"/>
  <c r="L42" i="23"/>
  <c r="J41" i="23"/>
  <c r="H40" i="23"/>
  <c r="L38" i="23"/>
  <c r="J37" i="23"/>
  <c r="H36" i="23"/>
  <c r="P36" i="23" s="1"/>
  <c r="L34" i="23"/>
  <c r="J33" i="23"/>
  <c r="H32" i="23"/>
  <c r="L30" i="23"/>
  <c r="J29" i="23"/>
  <c r="H28" i="23"/>
  <c r="P28" i="23" s="1"/>
  <c r="L26" i="23"/>
  <c r="J25" i="23"/>
  <c r="H24" i="23"/>
  <c r="L22" i="23"/>
  <c r="J21" i="23"/>
  <c r="H20" i="23"/>
  <c r="P20" i="23" s="1"/>
  <c r="L18" i="23"/>
  <c r="J17" i="23"/>
  <c r="H16" i="23"/>
  <c r="J63" i="23"/>
  <c r="H50" i="23"/>
  <c r="H65" i="23"/>
  <c r="P65" i="23" s="1"/>
  <c r="L63" i="23"/>
  <c r="J62" i="23"/>
  <c r="H61" i="23"/>
  <c r="P61" i="23" s="1"/>
  <c r="L59" i="23"/>
  <c r="J58" i="23"/>
  <c r="H57" i="23"/>
  <c r="P57" i="23" s="1"/>
  <c r="L55" i="23"/>
  <c r="J54" i="23"/>
  <c r="H53" i="23"/>
  <c r="P53" i="23" s="1"/>
  <c r="L51" i="23"/>
  <c r="J50" i="23"/>
  <c r="H49" i="23"/>
  <c r="P49" i="23" s="1"/>
  <c r="L47" i="23"/>
  <c r="J46" i="23"/>
  <c r="H45" i="23"/>
  <c r="P45" i="23" s="1"/>
  <c r="L43" i="23"/>
  <c r="J42" i="23"/>
  <c r="H41" i="23"/>
  <c r="P41" i="23" s="1"/>
  <c r="L39" i="23"/>
  <c r="J38" i="23"/>
  <c r="H37" i="23"/>
  <c r="P37" i="23" s="1"/>
  <c r="L35" i="23"/>
  <c r="J34" i="23"/>
  <c r="H33" i="23"/>
  <c r="P33" i="23" s="1"/>
  <c r="L31" i="23"/>
  <c r="J30" i="23"/>
  <c r="H29" i="23"/>
  <c r="P29" i="23" s="1"/>
  <c r="L27" i="23"/>
  <c r="J26" i="23"/>
  <c r="H25" i="23"/>
  <c r="P25" i="23" s="1"/>
  <c r="L23" i="23"/>
  <c r="J22" i="23"/>
  <c r="H21" i="23"/>
  <c r="P21" i="23" s="1"/>
  <c r="L19" i="23"/>
  <c r="J18" i="23"/>
  <c r="H17" i="23"/>
  <c r="P17" i="23" s="1"/>
  <c r="F7" i="23"/>
  <c r="L60" i="23"/>
  <c r="J55" i="23"/>
  <c r="H54" i="23"/>
  <c r="P54" i="23" s="1"/>
  <c r="L52" i="23"/>
  <c r="L16" i="23"/>
  <c r="H18" i="23"/>
  <c r="P18" i="23" s="1"/>
  <c r="L24" i="23"/>
  <c r="H26" i="23"/>
  <c r="P26" i="23" s="1"/>
  <c r="L32" i="23"/>
  <c r="H34" i="23"/>
  <c r="P34" i="23" s="1"/>
  <c r="L40" i="23"/>
  <c r="H42" i="23"/>
  <c r="P42" i="23" s="1"/>
  <c r="L48" i="23"/>
  <c r="L20" i="22"/>
  <c r="H22" i="22"/>
  <c r="L28" i="22"/>
  <c r="H30" i="22"/>
  <c r="L36" i="22"/>
  <c r="H38" i="22"/>
  <c r="L44" i="22"/>
  <c r="L65" i="22"/>
  <c r="J64" i="22"/>
  <c r="H63" i="22"/>
  <c r="L61" i="22"/>
  <c r="J60" i="22"/>
  <c r="H59" i="22"/>
  <c r="L57" i="22"/>
  <c r="J56" i="22"/>
  <c r="H55" i="22"/>
  <c r="L53" i="22"/>
  <c r="J52" i="22"/>
  <c r="H51" i="22"/>
  <c r="L49" i="22"/>
  <c r="J48" i="22"/>
  <c r="H47" i="22"/>
  <c r="L45" i="22"/>
  <c r="J44" i="22"/>
  <c r="H43" i="22"/>
  <c r="L41" i="22"/>
  <c r="J40" i="22"/>
  <c r="H39" i="22"/>
  <c r="L37" i="22"/>
  <c r="J36" i="22"/>
  <c r="H35" i="22"/>
  <c r="L33" i="22"/>
  <c r="J32" i="22"/>
  <c r="H31" i="22"/>
  <c r="L29" i="22"/>
  <c r="J28" i="22"/>
  <c r="H27" i="22"/>
  <c r="L25" i="22"/>
  <c r="J24" i="22"/>
  <c r="H23" i="22"/>
  <c r="L21" i="22"/>
  <c r="J20" i="22"/>
  <c r="H19" i="22"/>
  <c r="L17" i="22"/>
  <c r="J16" i="22"/>
  <c r="L64" i="22"/>
  <c r="J63" i="22"/>
  <c r="H62" i="22"/>
  <c r="L60" i="22"/>
  <c r="J55" i="22"/>
  <c r="H54" i="22"/>
  <c r="J51" i="22"/>
  <c r="J65" i="22"/>
  <c r="H64" i="22"/>
  <c r="P64" i="22" s="1"/>
  <c r="L62" i="22"/>
  <c r="J61" i="22"/>
  <c r="H60" i="22"/>
  <c r="P60" i="22" s="1"/>
  <c r="L58" i="22"/>
  <c r="J57" i="22"/>
  <c r="H56" i="22"/>
  <c r="L54" i="22"/>
  <c r="J53" i="22"/>
  <c r="H52" i="22"/>
  <c r="L50" i="22"/>
  <c r="J49" i="22"/>
  <c r="H48" i="22"/>
  <c r="L46" i="22"/>
  <c r="J45" i="22"/>
  <c r="H44" i="22"/>
  <c r="P44" i="22" s="1"/>
  <c r="L42" i="22"/>
  <c r="J41" i="22"/>
  <c r="H40" i="22"/>
  <c r="L38" i="22"/>
  <c r="J37" i="22"/>
  <c r="H36" i="22"/>
  <c r="L34" i="22"/>
  <c r="J33" i="22"/>
  <c r="H32" i="22"/>
  <c r="L30" i="22"/>
  <c r="J29" i="22"/>
  <c r="H28" i="22"/>
  <c r="P28" i="22" s="1"/>
  <c r="L26" i="22"/>
  <c r="J25" i="22"/>
  <c r="H24" i="22"/>
  <c r="L22" i="22"/>
  <c r="J21" i="22"/>
  <c r="H20" i="22"/>
  <c r="L18" i="22"/>
  <c r="J17" i="22"/>
  <c r="H16" i="22"/>
  <c r="L52" i="22"/>
  <c r="H65" i="22"/>
  <c r="L63" i="22"/>
  <c r="J62" i="22"/>
  <c r="H61" i="22"/>
  <c r="P61" i="22" s="1"/>
  <c r="L59" i="22"/>
  <c r="J58" i="22"/>
  <c r="H57" i="22"/>
  <c r="P57" i="22" s="1"/>
  <c r="L55" i="22"/>
  <c r="J54" i="22"/>
  <c r="H53" i="22"/>
  <c r="P53" i="22" s="1"/>
  <c r="L51" i="22"/>
  <c r="J50" i="22"/>
  <c r="H49" i="22"/>
  <c r="L47" i="22"/>
  <c r="J46" i="22"/>
  <c r="P46" i="22" s="1"/>
  <c r="H45" i="22"/>
  <c r="P45" i="22" s="1"/>
  <c r="L43" i="22"/>
  <c r="J42" i="22"/>
  <c r="H41" i="22"/>
  <c r="P41" i="22" s="1"/>
  <c r="L39" i="22"/>
  <c r="J38" i="22"/>
  <c r="H37" i="22"/>
  <c r="P37" i="22" s="1"/>
  <c r="L35" i="22"/>
  <c r="J34" i="22"/>
  <c r="H33" i="22"/>
  <c r="L31" i="22"/>
  <c r="J30" i="22"/>
  <c r="H29" i="22"/>
  <c r="P29" i="22" s="1"/>
  <c r="L27" i="22"/>
  <c r="J26" i="22"/>
  <c r="H25" i="22"/>
  <c r="P25" i="22" s="1"/>
  <c r="L23" i="22"/>
  <c r="J22" i="22"/>
  <c r="H21" i="22"/>
  <c r="P21" i="22" s="1"/>
  <c r="L19" i="22"/>
  <c r="J18" i="22"/>
  <c r="H17" i="22"/>
  <c r="F7" i="22"/>
  <c r="N21" i="22" s="1"/>
  <c r="J59" i="22"/>
  <c r="H58" i="22"/>
  <c r="L56" i="22"/>
  <c r="L16" i="22"/>
  <c r="H18" i="22"/>
  <c r="P18" i="22" s="1"/>
  <c r="L24" i="22"/>
  <c r="H26" i="22"/>
  <c r="L32" i="22"/>
  <c r="H34" i="22"/>
  <c r="P34" i="22" s="1"/>
  <c r="L40" i="22"/>
  <c r="H42" i="22"/>
  <c r="L48" i="22"/>
  <c r="H50" i="22"/>
  <c r="P50" i="22" s="1"/>
  <c r="N61" i="22"/>
  <c r="J47" i="21"/>
  <c r="L20" i="21"/>
  <c r="H22" i="21"/>
  <c r="L28" i="21"/>
  <c r="H30" i="21"/>
  <c r="L36" i="21"/>
  <c r="H38" i="21"/>
  <c r="L44" i="21"/>
  <c r="L65" i="21"/>
  <c r="J64" i="21"/>
  <c r="H63" i="21"/>
  <c r="L61" i="21"/>
  <c r="J60" i="21"/>
  <c r="H59" i="21"/>
  <c r="L57" i="21"/>
  <c r="J56" i="21"/>
  <c r="H55" i="21"/>
  <c r="L53" i="21"/>
  <c r="J52" i="21"/>
  <c r="H51" i="21"/>
  <c r="L49" i="21"/>
  <c r="J48" i="21"/>
  <c r="H47" i="21"/>
  <c r="L45" i="21"/>
  <c r="J44" i="21"/>
  <c r="H43" i="21"/>
  <c r="L41" i="21"/>
  <c r="J40" i="21"/>
  <c r="H39" i="21"/>
  <c r="L37" i="21"/>
  <c r="J36" i="21"/>
  <c r="H35" i="21"/>
  <c r="L33" i="21"/>
  <c r="J32" i="21"/>
  <c r="H31" i="21"/>
  <c r="L29" i="21"/>
  <c r="J28" i="21"/>
  <c r="H27" i="21"/>
  <c r="L25" i="21"/>
  <c r="J24" i="21"/>
  <c r="H23" i="21"/>
  <c r="L21" i="21"/>
  <c r="J20" i="21"/>
  <c r="H19" i="21"/>
  <c r="L17" i="21"/>
  <c r="J16" i="21"/>
  <c r="L64" i="21"/>
  <c r="J63" i="21"/>
  <c r="H62" i="21"/>
  <c r="H58" i="21"/>
  <c r="L56" i="21"/>
  <c r="L52" i="21"/>
  <c r="J65" i="21"/>
  <c r="H64" i="21"/>
  <c r="L62" i="21"/>
  <c r="J61" i="21"/>
  <c r="H60" i="21"/>
  <c r="L58" i="21"/>
  <c r="J57" i="21"/>
  <c r="H56" i="21"/>
  <c r="P56" i="21" s="1"/>
  <c r="L54" i="21"/>
  <c r="J53" i="21"/>
  <c r="H52" i="21"/>
  <c r="P52" i="21" s="1"/>
  <c r="L50" i="21"/>
  <c r="J49" i="21"/>
  <c r="H48" i="21"/>
  <c r="L46" i="21"/>
  <c r="J45" i="21"/>
  <c r="H44" i="21"/>
  <c r="P44" i="21" s="1"/>
  <c r="L42" i="21"/>
  <c r="J41" i="21"/>
  <c r="H40" i="21"/>
  <c r="L38" i="21"/>
  <c r="J37" i="21"/>
  <c r="H36" i="21"/>
  <c r="P36" i="21" s="1"/>
  <c r="L34" i="21"/>
  <c r="J33" i="21"/>
  <c r="H32" i="21"/>
  <c r="L30" i="21"/>
  <c r="J29" i="21"/>
  <c r="H28" i="21"/>
  <c r="P28" i="21" s="1"/>
  <c r="L26" i="21"/>
  <c r="J25" i="21"/>
  <c r="H24" i="21"/>
  <c r="L22" i="21"/>
  <c r="J21" i="21"/>
  <c r="H20" i="21"/>
  <c r="P20" i="21" s="1"/>
  <c r="L18" i="21"/>
  <c r="J17" i="21"/>
  <c r="H16" i="21"/>
  <c r="J59" i="21"/>
  <c r="J55" i="21"/>
  <c r="H54" i="21"/>
  <c r="J51" i="21"/>
  <c r="H50" i="21"/>
  <c r="H65" i="21"/>
  <c r="P65" i="21" s="1"/>
  <c r="L63" i="21"/>
  <c r="J62" i="21"/>
  <c r="H61" i="21"/>
  <c r="P61" i="21" s="1"/>
  <c r="L59" i="21"/>
  <c r="J58" i="21"/>
  <c r="H57" i="21"/>
  <c r="L55" i="21"/>
  <c r="J54" i="21"/>
  <c r="H53" i="21"/>
  <c r="P53" i="21" s="1"/>
  <c r="L51" i="21"/>
  <c r="J50" i="21"/>
  <c r="H49" i="21"/>
  <c r="P49" i="21" s="1"/>
  <c r="L47" i="21"/>
  <c r="J46" i="21"/>
  <c r="P46" i="21" s="1"/>
  <c r="H45" i="21"/>
  <c r="P45" i="21" s="1"/>
  <c r="L43" i="21"/>
  <c r="J42" i="21"/>
  <c r="H41" i="21"/>
  <c r="L39" i="21"/>
  <c r="J38" i="21"/>
  <c r="H37" i="21"/>
  <c r="P37" i="21" s="1"/>
  <c r="L35" i="21"/>
  <c r="J34" i="21"/>
  <c r="H33" i="21"/>
  <c r="P33" i="21" s="1"/>
  <c r="L31" i="21"/>
  <c r="J30" i="21"/>
  <c r="H29" i="21"/>
  <c r="P29" i="21" s="1"/>
  <c r="L27" i="21"/>
  <c r="J26" i="21"/>
  <c r="H25" i="21"/>
  <c r="L23" i="21"/>
  <c r="J22" i="21"/>
  <c r="H21" i="21"/>
  <c r="P21" i="21" s="1"/>
  <c r="L19" i="21"/>
  <c r="J18" i="21"/>
  <c r="H17" i="21"/>
  <c r="P17" i="21" s="1"/>
  <c r="F7" i="21"/>
  <c r="N37" i="21" s="1"/>
  <c r="L60" i="21"/>
  <c r="L16" i="21"/>
  <c r="H18" i="21"/>
  <c r="N19" i="21"/>
  <c r="L24" i="21"/>
  <c r="H26" i="21"/>
  <c r="P26" i="21" s="1"/>
  <c r="L32" i="21"/>
  <c r="H34" i="21"/>
  <c r="N35" i="21"/>
  <c r="L40" i="21"/>
  <c r="H42" i="21"/>
  <c r="P42" i="21" s="1"/>
  <c r="L48" i="21"/>
  <c r="L65" i="20"/>
  <c r="J64" i="20"/>
  <c r="H63" i="20"/>
  <c r="L61" i="20"/>
  <c r="J60" i="20"/>
  <c r="H59" i="20"/>
  <c r="L57" i="20"/>
  <c r="J56" i="20"/>
  <c r="H55" i="20"/>
  <c r="L53" i="20"/>
  <c r="J52" i="20"/>
  <c r="H51" i="20"/>
  <c r="L49" i="20"/>
  <c r="J48" i="20"/>
  <c r="H47" i="20"/>
  <c r="L45" i="20"/>
  <c r="J44" i="20"/>
  <c r="H43" i="20"/>
  <c r="L41" i="20"/>
  <c r="J40" i="20"/>
  <c r="H39" i="20"/>
  <c r="L37" i="20"/>
  <c r="J36" i="20"/>
  <c r="H35" i="20"/>
  <c r="L33" i="20"/>
  <c r="J32" i="20"/>
  <c r="H31" i="20"/>
  <c r="L29" i="20"/>
  <c r="J28" i="20"/>
  <c r="H27" i="20"/>
  <c r="L25" i="20"/>
  <c r="J24" i="20"/>
  <c r="H23" i="20"/>
  <c r="L21" i="20"/>
  <c r="J20" i="20"/>
  <c r="H19" i="20"/>
  <c r="L17" i="20"/>
  <c r="J16" i="20"/>
  <c r="L64" i="20"/>
  <c r="J59" i="20"/>
  <c r="H58" i="20"/>
  <c r="L56" i="20"/>
  <c r="J65" i="20"/>
  <c r="H64" i="20"/>
  <c r="P64" i="20" s="1"/>
  <c r="L62" i="20"/>
  <c r="J61" i="20"/>
  <c r="H60" i="20"/>
  <c r="L58" i="20"/>
  <c r="J57" i="20"/>
  <c r="H56" i="20"/>
  <c r="L54" i="20"/>
  <c r="J53" i="20"/>
  <c r="H52" i="20"/>
  <c r="L50" i="20"/>
  <c r="J49" i="20"/>
  <c r="H48" i="20"/>
  <c r="L46" i="20"/>
  <c r="J45" i="20"/>
  <c r="H44" i="20"/>
  <c r="L42" i="20"/>
  <c r="J41" i="20"/>
  <c r="H40" i="20"/>
  <c r="L38" i="20"/>
  <c r="J37" i="20"/>
  <c r="H36" i="20"/>
  <c r="P36" i="20" s="1"/>
  <c r="L34" i="20"/>
  <c r="J33" i="20"/>
  <c r="H32" i="20"/>
  <c r="L30" i="20"/>
  <c r="J29" i="20"/>
  <c r="H28" i="20"/>
  <c r="L26" i="20"/>
  <c r="J25" i="20"/>
  <c r="H24" i="20"/>
  <c r="L22" i="20"/>
  <c r="J21" i="20"/>
  <c r="H20" i="20"/>
  <c r="P20" i="20" s="1"/>
  <c r="L18" i="20"/>
  <c r="J17" i="20"/>
  <c r="H16" i="20"/>
  <c r="J63" i="20"/>
  <c r="H62" i="20"/>
  <c r="L60" i="20"/>
  <c r="J51" i="20"/>
  <c r="H50" i="20"/>
  <c r="H65" i="20"/>
  <c r="P65" i="20" s="1"/>
  <c r="L63" i="20"/>
  <c r="J62" i="20"/>
  <c r="H61" i="20"/>
  <c r="L59" i="20"/>
  <c r="J58" i="20"/>
  <c r="H57" i="20"/>
  <c r="P57" i="20" s="1"/>
  <c r="L55" i="20"/>
  <c r="J54" i="20"/>
  <c r="H53" i="20"/>
  <c r="L51" i="20"/>
  <c r="J50" i="20"/>
  <c r="H49" i="20"/>
  <c r="P49" i="20" s="1"/>
  <c r="L47" i="20"/>
  <c r="J46" i="20"/>
  <c r="H45" i="20"/>
  <c r="L43" i="20"/>
  <c r="J42" i="20"/>
  <c r="H41" i="20"/>
  <c r="P41" i="20" s="1"/>
  <c r="L39" i="20"/>
  <c r="J38" i="20"/>
  <c r="H37" i="20"/>
  <c r="L35" i="20"/>
  <c r="J34" i="20"/>
  <c r="H33" i="20"/>
  <c r="P33" i="20" s="1"/>
  <c r="L31" i="20"/>
  <c r="J30" i="20"/>
  <c r="P30" i="20" s="1"/>
  <c r="H29" i="20"/>
  <c r="L27" i="20"/>
  <c r="J26" i="20"/>
  <c r="H25" i="20"/>
  <c r="P25" i="20" s="1"/>
  <c r="L23" i="20"/>
  <c r="J22" i="20"/>
  <c r="H21" i="20"/>
  <c r="L19" i="20"/>
  <c r="J18" i="20"/>
  <c r="H17" i="20"/>
  <c r="P17" i="20" s="1"/>
  <c r="F7" i="20"/>
  <c r="J55" i="20"/>
  <c r="H54" i="20"/>
  <c r="L52" i="20"/>
  <c r="L16" i="20"/>
  <c r="H18" i="20"/>
  <c r="P18" i="20" s="1"/>
  <c r="L24" i="20"/>
  <c r="H26" i="20"/>
  <c r="L32" i="20"/>
  <c r="H34" i="20"/>
  <c r="P34" i="20" s="1"/>
  <c r="L40" i="20"/>
  <c r="H42" i="20"/>
  <c r="L48" i="20"/>
  <c r="N21" i="20"/>
  <c r="J23" i="20"/>
  <c r="N29" i="20"/>
  <c r="J31" i="20"/>
  <c r="N37" i="20"/>
  <c r="J39" i="20"/>
  <c r="N45" i="20"/>
  <c r="J47" i="20"/>
  <c r="P22" i="20"/>
  <c r="H38" i="20"/>
  <c r="P38" i="20" s="1"/>
  <c r="L44" i="20"/>
  <c r="H46" i="20"/>
  <c r="P46" i="20" s="1"/>
  <c r="N49" i="20"/>
  <c r="N53" i="20"/>
  <c r="N57" i="20"/>
  <c r="N61" i="20"/>
  <c r="N65" i="20"/>
  <c r="N17" i="20"/>
  <c r="J19" i="20"/>
  <c r="N25" i="20"/>
  <c r="J27" i="20"/>
  <c r="N33" i="20"/>
  <c r="J35" i="20"/>
  <c r="N41" i="20"/>
  <c r="J43" i="20"/>
  <c r="L65" i="19"/>
  <c r="J64" i="19"/>
  <c r="H63" i="19"/>
  <c r="L61" i="19"/>
  <c r="J60" i="19"/>
  <c r="H59" i="19"/>
  <c r="L57" i="19"/>
  <c r="J56" i="19"/>
  <c r="H55" i="19"/>
  <c r="L53" i="19"/>
  <c r="J52" i="19"/>
  <c r="H51" i="19"/>
  <c r="L49" i="19"/>
  <c r="J48" i="19"/>
  <c r="H47" i="19"/>
  <c r="L45" i="19"/>
  <c r="J44" i="19"/>
  <c r="H43" i="19"/>
  <c r="L41" i="19"/>
  <c r="J40" i="19"/>
  <c r="H39" i="19"/>
  <c r="L37" i="19"/>
  <c r="J36" i="19"/>
  <c r="H35" i="19"/>
  <c r="L33" i="19"/>
  <c r="J32" i="19"/>
  <c r="H31" i="19"/>
  <c r="L29" i="19"/>
  <c r="J28" i="19"/>
  <c r="H27" i="19"/>
  <c r="L25" i="19"/>
  <c r="J24" i="19"/>
  <c r="H23" i="19"/>
  <c r="L21" i="19"/>
  <c r="J20" i="19"/>
  <c r="H19" i="19"/>
  <c r="L17" i="19"/>
  <c r="J16" i="19"/>
  <c r="J55" i="19"/>
  <c r="H54" i="19"/>
  <c r="L52" i="19"/>
  <c r="J65" i="19"/>
  <c r="H64" i="19"/>
  <c r="L62" i="19"/>
  <c r="J61" i="19"/>
  <c r="H60" i="19"/>
  <c r="L58" i="19"/>
  <c r="J57" i="19"/>
  <c r="H56" i="19"/>
  <c r="L54" i="19"/>
  <c r="J53" i="19"/>
  <c r="H52" i="19"/>
  <c r="L50" i="19"/>
  <c r="J49" i="19"/>
  <c r="H48" i="19"/>
  <c r="L46" i="19"/>
  <c r="J45" i="19"/>
  <c r="H44" i="19"/>
  <c r="P44" i="19" s="1"/>
  <c r="L42" i="19"/>
  <c r="J41" i="19"/>
  <c r="H40" i="19"/>
  <c r="L38" i="19"/>
  <c r="J37" i="19"/>
  <c r="H36" i="19"/>
  <c r="L34" i="19"/>
  <c r="J33" i="19"/>
  <c r="H32" i="19"/>
  <c r="L30" i="19"/>
  <c r="J29" i="19"/>
  <c r="H28" i="19"/>
  <c r="P28" i="19" s="1"/>
  <c r="L26" i="19"/>
  <c r="J25" i="19"/>
  <c r="H24" i="19"/>
  <c r="L22" i="19"/>
  <c r="J21" i="19"/>
  <c r="H20" i="19"/>
  <c r="L18" i="19"/>
  <c r="J17" i="19"/>
  <c r="H16" i="19"/>
  <c r="L64" i="19"/>
  <c r="L56" i="19"/>
  <c r="H65" i="19"/>
  <c r="P65" i="19" s="1"/>
  <c r="L63" i="19"/>
  <c r="J62" i="19"/>
  <c r="H61" i="19"/>
  <c r="P61" i="19" s="1"/>
  <c r="L59" i="19"/>
  <c r="J58" i="19"/>
  <c r="H57" i="19"/>
  <c r="L55" i="19"/>
  <c r="J54" i="19"/>
  <c r="H53" i="19"/>
  <c r="P53" i="19" s="1"/>
  <c r="L51" i="19"/>
  <c r="J50" i="19"/>
  <c r="H49" i="19"/>
  <c r="P49" i="19" s="1"/>
  <c r="L47" i="19"/>
  <c r="J46" i="19"/>
  <c r="H45" i="19"/>
  <c r="P45" i="19" s="1"/>
  <c r="L43" i="19"/>
  <c r="J42" i="19"/>
  <c r="H41" i="19"/>
  <c r="L39" i="19"/>
  <c r="J38" i="19"/>
  <c r="H37" i="19"/>
  <c r="P37" i="19" s="1"/>
  <c r="L35" i="19"/>
  <c r="J34" i="19"/>
  <c r="H33" i="19"/>
  <c r="P33" i="19" s="1"/>
  <c r="L31" i="19"/>
  <c r="J30" i="19"/>
  <c r="H29" i="19"/>
  <c r="P29" i="19" s="1"/>
  <c r="L27" i="19"/>
  <c r="J26" i="19"/>
  <c r="H25" i="19"/>
  <c r="L23" i="19"/>
  <c r="J22" i="19"/>
  <c r="H21" i="19"/>
  <c r="P21" i="19" s="1"/>
  <c r="L19" i="19"/>
  <c r="J18" i="19"/>
  <c r="H17" i="19"/>
  <c r="P17" i="19" s="1"/>
  <c r="F7" i="19"/>
  <c r="N53" i="19" s="1"/>
  <c r="J63" i="19"/>
  <c r="H62" i="19"/>
  <c r="P62" i="19" s="1"/>
  <c r="L60" i="19"/>
  <c r="J59" i="19"/>
  <c r="H58" i="19"/>
  <c r="J51" i="19"/>
  <c r="H50" i="19"/>
  <c r="P50" i="19" s="1"/>
  <c r="L16" i="19"/>
  <c r="H18" i="19"/>
  <c r="P18" i="19" s="1"/>
  <c r="L24" i="19"/>
  <c r="H26" i="19"/>
  <c r="L32" i="19"/>
  <c r="H34" i="19"/>
  <c r="P34" i="19" s="1"/>
  <c r="L40" i="19"/>
  <c r="H42" i="19"/>
  <c r="L48" i="19"/>
  <c r="J23" i="19"/>
  <c r="J31" i="19"/>
  <c r="J39" i="19"/>
  <c r="J47" i="19"/>
  <c r="P22" i="19"/>
  <c r="P30" i="19"/>
  <c r="P38" i="19"/>
  <c r="P46" i="19"/>
  <c r="N61" i="19"/>
  <c r="N41" i="19"/>
  <c r="J43" i="19"/>
  <c r="L65" i="18"/>
  <c r="J64" i="18"/>
  <c r="H63" i="18"/>
  <c r="L61" i="18"/>
  <c r="J60" i="18"/>
  <c r="H59" i="18"/>
  <c r="L57" i="18"/>
  <c r="J56" i="18"/>
  <c r="H55" i="18"/>
  <c r="L53" i="18"/>
  <c r="J52" i="18"/>
  <c r="H51" i="18"/>
  <c r="L49" i="18"/>
  <c r="J48" i="18"/>
  <c r="H47" i="18"/>
  <c r="L45" i="18"/>
  <c r="J44" i="18"/>
  <c r="H43" i="18"/>
  <c r="L41" i="18"/>
  <c r="J40" i="18"/>
  <c r="H39" i="18"/>
  <c r="L37" i="18"/>
  <c r="J36" i="18"/>
  <c r="H35" i="18"/>
  <c r="L33" i="18"/>
  <c r="J32" i="18"/>
  <c r="H31" i="18"/>
  <c r="L29" i="18"/>
  <c r="J28" i="18"/>
  <c r="H27" i="18"/>
  <c r="L25" i="18"/>
  <c r="J24" i="18"/>
  <c r="H23" i="18"/>
  <c r="L21" i="18"/>
  <c r="J20" i="18"/>
  <c r="H19" i="18"/>
  <c r="L17" i="18"/>
  <c r="J16" i="18"/>
  <c r="L64" i="18"/>
  <c r="J65" i="18"/>
  <c r="H64" i="18"/>
  <c r="L62" i="18"/>
  <c r="J61" i="18"/>
  <c r="H60" i="18"/>
  <c r="L58" i="18"/>
  <c r="J57" i="18"/>
  <c r="H56" i="18"/>
  <c r="L54" i="18"/>
  <c r="J53" i="18"/>
  <c r="H52" i="18"/>
  <c r="L50" i="18"/>
  <c r="J49" i="18"/>
  <c r="H48" i="18"/>
  <c r="L46" i="18"/>
  <c r="J45" i="18"/>
  <c r="H44" i="18"/>
  <c r="L42" i="18"/>
  <c r="J41" i="18"/>
  <c r="H40" i="18"/>
  <c r="L38" i="18"/>
  <c r="J37" i="18"/>
  <c r="H36" i="18"/>
  <c r="L34" i="18"/>
  <c r="J33" i="18"/>
  <c r="H32" i="18"/>
  <c r="L30" i="18"/>
  <c r="J29" i="18"/>
  <c r="H28" i="18"/>
  <c r="L26" i="18"/>
  <c r="J25" i="18"/>
  <c r="H24" i="18"/>
  <c r="L22" i="18"/>
  <c r="J21" i="18"/>
  <c r="H20" i="18"/>
  <c r="L18" i="18"/>
  <c r="J17" i="18"/>
  <c r="H16" i="18"/>
  <c r="L60" i="18"/>
  <c r="H65" i="18"/>
  <c r="L63" i="18"/>
  <c r="J62" i="18"/>
  <c r="H61" i="18"/>
  <c r="P61" i="18" s="1"/>
  <c r="L59" i="18"/>
  <c r="J58" i="18"/>
  <c r="H57" i="18"/>
  <c r="L55" i="18"/>
  <c r="J54" i="18"/>
  <c r="H53" i="18"/>
  <c r="P53" i="18" s="1"/>
  <c r="L51" i="18"/>
  <c r="J50" i="18"/>
  <c r="H49" i="18"/>
  <c r="L47" i="18"/>
  <c r="J46" i="18"/>
  <c r="H45" i="18"/>
  <c r="P45" i="18" s="1"/>
  <c r="L43" i="18"/>
  <c r="J42" i="18"/>
  <c r="H41" i="18"/>
  <c r="L39" i="18"/>
  <c r="J38" i="18"/>
  <c r="H37" i="18"/>
  <c r="P37" i="18" s="1"/>
  <c r="L35" i="18"/>
  <c r="J34" i="18"/>
  <c r="H33" i="18"/>
  <c r="L31" i="18"/>
  <c r="J30" i="18"/>
  <c r="H29" i="18"/>
  <c r="P29" i="18" s="1"/>
  <c r="L27" i="18"/>
  <c r="J26" i="18"/>
  <c r="H25" i="18"/>
  <c r="L23" i="18"/>
  <c r="J22" i="18"/>
  <c r="H21" i="18"/>
  <c r="P21" i="18" s="1"/>
  <c r="L19" i="18"/>
  <c r="J18" i="18"/>
  <c r="H17" i="18"/>
  <c r="F7" i="18"/>
  <c r="J63" i="18"/>
  <c r="H62" i="18"/>
  <c r="P62" i="18" s="1"/>
  <c r="J59" i="18"/>
  <c r="H58" i="18"/>
  <c r="P58" i="18" s="1"/>
  <c r="L56" i="18"/>
  <c r="J55" i="18"/>
  <c r="H54" i="18"/>
  <c r="L52" i="18"/>
  <c r="L16" i="18"/>
  <c r="H18" i="18"/>
  <c r="P18" i="18" s="1"/>
  <c r="L24" i="18"/>
  <c r="H26" i="18"/>
  <c r="P26" i="18" s="1"/>
  <c r="L32" i="18"/>
  <c r="H34" i="18"/>
  <c r="P34" i="18" s="1"/>
  <c r="L40" i="18"/>
  <c r="H42" i="18"/>
  <c r="P42" i="18" s="1"/>
  <c r="L48" i="18"/>
  <c r="H50" i="18"/>
  <c r="P50" i="18" s="1"/>
  <c r="N21" i="18"/>
  <c r="J23" i="18"/>
  <c r="J31" i="18"/>
  <c r="J39" i="18"/>
  <c r="N45" i="18"/>
  <c r="J47" i="18"/>
  <c r="L20" i="18"/>
  <c r="H22" i="18"/>
  <c r="L28" i="18"/>
  <c r="H30" i="18"/>
  <c r="L36" i="18"/>
  <c r="H38" i="18"/>
  <c r="L44" i="18"/>
  <c r="H46" i="18"/>
  <c r="N61" i="18"/>
  <c r="J19" i="18"/>
  <c r="N20" i="18"/>
  <c r="J27" i="18"/>
  <c r="N33" i="18"/>
  <c r="J35" i="18"/>
  <c r="J43" i="18"/>
  <c r="N49" i="18"/>
  <c r="J51" i="18"/>
  <c r="L19" i="15"/>
  <c r="H26" i="15"/>
  <c r="H39" i="15"/>
  <c r="L42" i="15"/>
  <c r="H25" i="15"/>
  <c r="J16" i="15"/>
  <c r="J20" i="15"/>
  <c r="H32" i="15"/>
  <c r="J42" i="15"/>
  <c r="H35" i="15"/>
  <c r="L21" i="15"/>
  <c r="J23" i="15"/>
  <c r="H34" i="15"/>
  <c r="L28" i="15"/>
  <c r="L30" i="15"/>
  <c r="J41" i="15"/>
  <c r="H22" i="15"/>
  <c r="L43" i="15"/>
  <c r="L24" i="15"/>
  <c r="J29" i="15"/>
  <c r="H36" i="15"/>
  <c r="L17" i="15"/>
  <c r="J19" i="15"/>
  <c r="H16" i="15"/>
  <c r="L33" i="15"/>
  <c r="J40" i="15"/>
  <c r="L20" i="15"/>
  <c r="H20" i="15"/>
  <c r="L25" i="15"/>
  <c r="H42" i="15"/>
  <c r="L31" i="15"/>
  <c r="J21" i="15"/>
  <c r="H23" i="15"/>
  <c r="L39" i="15"/>
  <c r="J28" i="15"/>
  <c r="J30" i="15"/>
  <c r="H41" i="15"/>
  <c r="L18" i="15"/>
  <c r="J43" i="15"/>
  <c r="L38" i="15"/>
  <c r="J24" i="15"/>
  <c r="H29" i="15"/>
  <c r="L26" i="15"/>
  <c r="J17" i="15"/>
  <c r="H19" i="15"/>
  <c r="L37" i="15"/>
  <c r="J33" i="15"/>
  <c r="H40" i="15"/>
  <c r="L32" i="15"/>
  <c r="J25" i="15"/>
  <c r="L35" i="15"/>
  <c r="J31" i="15"/>
  <c r="H21" i="15"/>
  <c r="L34" i="15"/>
  <c r="J39" i="15"/>
  <c r="H28" i="15"/>
  <c r="H30" i="15"/>
  <c r="L22" i="15"/>
  <c r="J18" i="15"/>
  <c r="J38" i="15"/>
  <c r="H24" i="15"/>
  <c r="L36" i="15"/>
  <c r="J26" i="15"/>
  <c r="H17" i="15"/>
  <c r="L16" i="15"/>
  <c r="J37" i="15"/>
  <c r="H33" i="15"/>
  <c r="F7" i="15"/>
  <c r="L40" i="15"/>
  <c r="H37" i="15"/>
  <c r="L29" i="15"/>
  <c r="H38" i="15"/>
  <c r="L41" i="15"/>
  <c r="L23" i="15"/>
  <c r="H31" i="15"/>
  <c r="J21" i="14"/>
  <c r="J16" i="14"/>
  <c r="J25" i="14"/>
  <c r="L20" i="14"/>
  <c r="H34" i="14"/>
  <c r="L30" i="14"/>
  <c r="H32" i="14"/>
  <c r="L23" i="14"/>
  <c r="H17" i="14"/>
  <c r="J22" i="14"/>
  <c r="H25" i="14"/>
  <c r="L35" i="14"/>
  <c r="J23" i="14"/>
  <c r="H27" i="14"/>
  <c r="L33" i="14"/>
  <c r="J28" i="14"/>
  <c r="H16" i="14"/>
  <c r="L37" i="14"/>
  <c r="J30" i="14"/>
  <c r="H31" i="14"/>
  <c r="L29" i="14"/>
  <c r="J36" i="14"/>
  <c r="H21" i="14"/>
  <c r="L18" i="14"/>
  <c r="J20" i="14"/>
  <c r="L38" i="14"/>
  <c r="J24" i="14"/>
  <c r="H22" i="14"/>
  <c r="L17" i="14"/>
  <c r="J35" i="14"/>
  <c r="H23" i="14"/>
  <c r="L26" i="14"/>
  <c r="J33" i="14"/>
  <c r="H28" i="14"/>
  <c r="L32" i="14"/>
  <c r="J37" i="14"/>
  <c r="H30" i="14"/>
  <c r="L39" i="14"/>
  <c r="J29" i="14"/>
  <c r="H36" i="14"/>
  <c r="L34" i="14"/>
  <c r="J18" i="14"/>
  <c r="L19" i="14"/>
  <c r="J38" i="14"/>
  <c r="H24" i="14"/>
  <c r="L25" i="14"/>
  <c r="J17" i="14"/>
  <c r="H35" i="14"/>
  <c r="L27" i="14"/>
  <c r="J26" i="14"/>
  <c r="H33" i="14"/>
  <c r="L16" i="14"/>
  <c r="J32" i="14"/>
  <c r="H37" i="14"/>
  <c r="L31" i="14"/>
  <c r="J39" i="14"/>
  <c r="H29" i="14"/>
  <c r="L21" i="14"/>
  <c r="J34" i="14"/>
  <c r="H18" i="14"/>
  <c r="J19" i="14"/>
  <c r="H38" i="14"/>
  <c r="F7" i="14"/>
  <c r="L24" i="14"/>
  <c r="H19" i="14"/>
  <c r="L36" i="14"/>
  <c r="H39" i="14"/>
  <c r="L28" i="14"/>
  <c r="L22" i="14"/>
  <c r="H26" i="13"/>
  <c r="L33" i="13"/>
  <c r="J24" i="13"/>
  <c r="H37" i="13"/>
  <c r="L20" i="13"/>
  <c r="J30" i="13"/>
  <c r="H22" i="13"/>
  <c r="L23" i="13"/>
  <c r="J18" i="13"/>
  <c r="H46" i="13"/>
  <c r="L43" i="13"/>
  <c r="H21" i="13"/>
  <c r="J45" i="13"/>
  <c r="H47" i="13"/>
  <c r="L31" i="13"/>
  <c r="J38" i="13"/>
  <c r="H44" i="13"/>
  <c r="L32" i="13"/>
  <c r="J42" i="13"/>
  <c r="H17" i="13"/>
  <c r="L29" i="13"/>
  <c r="H27" i="13"/>
  <c r="L41" i="13"/>
  <c r="J36" i="13"/>
  <c r="L40" i="13"/>
  <c r="J33" i="13"/>
  <c r="H24" i="13"/>
  <c r="L16" i="13"/>
  <c r="J20" i="13"/>
  <c r="H30" i="13"/>
  <c r="L19" i="13"/>
  <c r="J23" i="13"/>
  <c r="H18" i="13"/>
  <c r="J43" i="13"/>
  <c r="L35" i="13"/>
  <c r="H45" i="13"/>
  <c r="L34" i="13"/>
  <c r="J31" i="13"/>
  <c r="H38" i="13"/>
  <c r="L39" i="13"/>
  <c r="H42" i="13"/>
  <c r="L25" i="13"/>
  <c r="J29" i="13"/>
  <c r="L28" i="13"/>
  <c r="J41" i="13"/>
  <c r="H36" i="13"/>
  <c r="J26" i="13"/>
  <c r="H40" i="13"/>
  <c r="L26" i="13"/>
  <c r="J40" i="13"/>
  <c r="H33" i="13"/>
  <c r="L37" i="13"/>
  <c r="J16" i="13"/>
  <c r="H20" i="13"/>
  <c r="L22" i="13"/>
  <c r="H23" i="13"/>
  <c r="L46" i="13"/>
  <c r="H43" i="13"/>
  <c r="L21" i="13"/>
  <c r="J35" i="13"/>
  <c r="L47" i="13"/>
  <c r="J34" i="13"/>
  <c r="H31" i="13"/>
  <c r="L44" i="13"/>
  <c r="J39" i="13"/>
  <c r="H32" i="13"/>
  <c r="L17" i="13"/>
  <c r="J25" i="13"/>
  <c r="H29" i="13"/>
  <c r="L27" i="13"/>
  <c r="J28" i="13"/>
  <c r="H41" i="13"/>
  <c r="F7" i="13"/>
  <c r="L36" i="13"/>
  <c r="H28" i="13"/>
  <c r="L42" i="13"/>
  <c r="H39" i="13"/>
  <c r="L45" i="13"/>
  <c r="H35" i="13"/>
  <c r="L18" i="13"/>
  <c r="H19" i="13"/>
  <c r="L24" i="13"/>
  <c r="J17" i="13"/>
  <c r="J47" i="13"/>
  <c r="J46" i="13"/>
  <c r="J37" i="13"/>
  <c r="L17" i="12"/>
  <c r="H17" i="12"/>
  <c r="L18" i="12"/>
  <c r="J19" i="12"/>
  <c r="L16" i="12"/>
  <c r="J18" i="12"/>
  <c r="H19" i="12"/>
  <c r="J17" i="12"/>
  <c r="J16" i="12"/>
  <c r="H18" i="12"/>
  <c r="F7" i="12"/>
  <c r="L19" i="12"/>
  <c r="H16" i="12"/>
  <c r="L16" i="11"/>
  <c r="J16" i="11"/>
  <c r="H16" i="11"/>
  <c r="F7" i="11"/>
  <c r="L27" i="10"/>
  <c r="J23" i="10"/>
  <c r="H29" i="10"/>
  <c r="J33" i="10"/>
  <c r="H20" i="10"/>
  <c r="J22" i="10"/>
  <c r="H36" i="10"/>
  <c r="J25" i="10"/>
  <c r="L21" i="10"/>
  <c r="J34" i="10"/>
  <c r="L16" i="10"/>
  <c r="J24" i="10"/>
  <c r="H19" i="10"/>
  <c r="L17" i="10"/>
  <c r="J31" i="10"/>
  <c r="L26" i="10"/>
  <c r="J27" i="10"/>
  <c r="H23" i="10"/>
  <c r="L18" i="10"/>
  <c r="H33" i="10"/>
  <c r="L28" i="10"/>
  <c r="H25" i="10"/>
  <c r="L32" i="10"/>
  <c r="H34" i="10"/>
  <c r="H24" i="10"/>
  <c r="L30" i="10"/>
  <c r="J17" i="10"/>
  <c r="H31" i="10"/>
  <c r="H27" i="10"/>
  <c r="L29" i="10"/>
  <c r="L20" i="10"/>
  <c r="J28" i="10"/>
  <c r="L36" i="10"/>
  <c r="L37" i="10"/>
  <c r="J32" i="10"/>
  <c r="H21" i="10"/>
  <c r="L35" i="10"/>
  <c r="H16" i="10"/>
  <c r="L19" i="10"/>
  <c r="J30" i="10"/>
  <c r="F7" i="10"/>
  <c r="N21" i="10" s="1"/>
  <c r="L31" i="10"/>
  <c r="H30" i="10"/>
  <c r="L34" i="10"/>
  <c r="H32" i="10"/>
  <c r="L22" i="10"/>
  <c r="H28" i="10"/>
  <c r="L23" i="10"/>
  <c r="H26" i="10"/>
  <c r="J35" i="10"/>
  <c r="J36" i="10"/>
  <c r="J29" i="10"/>
  <c r="L24" i="10"/>
  <c r="L25" i="10"/>
  <c r="L33" i="10"/>
  <c r="H18" i="10"/>
  <c r="J20" i="10"/>
  <c r="H25" i="9"/>
  <c r="L20" i="9"/>
  <c r="J30" i="9"/>
  <c r="H21" i="9"/>
  <c r="L22" i="9"/>
  <c r="H27" i="9"/>
  <c r="L24" i="9"/>
  <c r="J29" i="9"/>
  <c r="H23" i="9"/>
  <c r="L17" i="9"/>
  <c r="J28" i="9"/>
  <c r="L25" i="9"/>
  <c r="H19" i="9"/>
  <c r="J20" i="9"/>
  <c r="L18" i="9"/>
  <c r="L27" i="9"/>
  <c r="H16" i="9"/>
  <c r="J24" i="9"/>
  <c r="L26" i="9"/>
  <c r="H28" i="9"/>
  <c r="J25" i="9"/>
  <c r="H20" i="9"/>
  <c r="L30" i="9"/>
  <c r="J18" i="9"/>
  <c r="J27" i="9"/>
  <c r="L29" i="9"/>
  <c r="F7" i="9"/>
  <c r="N27" i="9" s="1"/>
  <c r="L28" i="9"/>
  <c r="L16" i="9"/>
  <c r="H22" i="9"/>
  <c r="L21" i="9"/>
  <c r="L38" i="8"/>
  <c r="J44" i="8"/>
  <c r="H39" i="8"/>
  <c r="L21" i="8"/>
  <c r="H18" i="8"/>
  <c r="L35" i="8"/>
  <c r="J31" i="8"/>
  <c r="H20" i="8"/>
  <c r="L40" i="8"/>
  <c r="J26" i="8"/>
  <c r="H32" i="8"/>
  <c r="L33" i="8"/>
  <c r="J43" i="8"/>
  <c r="H25" i="8"/>
  <c r="L36" i="8"/>
  <c r="J28" i="8"/>
  <c r="H30" i="8"/>
  <c r="J38" i="8"/>
  <c r="H44" i="8"/>
  <c r="L37" i="8"/>
  <c r="J21" i="8"/>
  <c r="H31" i="8"/>
  <c r="L19" i="8"/>
  <c r="J40" i="8"/>
  <c r="H26" i="8"/>
  <c r="L42" i="8"/>
  <c r="J33" i="8"/>
  <c r="L16" i="8"/>
  <c r="J36" i="8"/>
  <c r="H28" i="8"/>
  <c r="L34" i="8"/>
  <c r="J27" i="8"/>
  <c r="H41" i="8"/>
  <c r="L23" i="8"/>
  <c r="J29" i="8"/>
  <c r="H17" i="8"/>
  <c r="F7" i="8"/>
  <c r="N31" i="8" s="1"/>
  <c r="H29" i="8"/>
  <c r="J22" i="8"/>
  <c r="L29" i="8"/>
  <c r="H23" i="8"/>
  <c r="J41" i="8"/>
  <c r="L30" i="8"/>
  <c r="L28" i="8"/>
  <c r="L25" i="8"/>
  <c r="L43" i="8"/>
  <c r="L32" i="8"/>
  <c r="L26" i="8"/>
  <c r="L20" i="8"/>
  <c r="L31" i="8"/>
  <c r="L18" i="8"/>
  <c r="L39" i="8"/>
  <c r="L44" i="8"/>
  <c r="L22" i="8"/>
  <c r="J23" i="8"/>
  <c r="H24" i="8"/>
  <c r="L41" i="8"/>
  <c r="H27" i="8"/>
  <c r="H22" i="8"/>
  <c r="L17" i="8"/>
  <c r="L24" i="8"/>
  <c r="J34" i="8"/>
  <c r="J30" i="8"/>
  <c r="H36" i="8"/>
  <c r="J16" i="8"/>
  <c r="H33" i="8"/>
  <c r="J42" i="8"/>
  <c r="H40" i="8"/>
  <c r="J19" i="8"/>
  <c r="J20" i="8"/>
  <c r="H35" i="8"/>
  <c r="J18" i="8"/>
  <c r="H21" i="8"/>
  <c r="J37" i="8"/>
  <c r="J39" i="8"/>
  <c r="H38" i="8"/>
  <c r="L16" i="7"/>
  <c r="H16" i="7"/>
  <c r="F7" i="7"/>
  <c r="J16" i="7"/>
  <c r="J19" i="6"/>
  <c r="H16" i="6"/>
  <c r="L21" i="6"/>
  <c r="J17" i="6"/>
  <c r="H20" i="6"/>
  <c r="H19" i="6"/>
  <c r="L18" i="6"/>
  <c r="J21" i="6"/>
  <c r="H17" i="6"/>
  <c r="F7" i="6"/>
  <c r="H18" i="6"/>
  <c r="L19" i="6"/>
  <c r="L16" i="6"/>
  <c r="L17" i="6"/>
  <c r="L20" i="6"/>
  <c r="J20" i="6"/>
  <c r="H21" i="6"/>
  <c r="J16" i="6"/>
  <c r="L19" i="4"/>
  <c r="L25" i="4"/>
  <c r="L16" i="4"/>
  <c r="L17" i="4"/>
  <c r="L20" i="4"/>
  <c r="H23" i="4"/>
  <c r="L26" i="4"/>
  <c r="L18" i="5"/>
  <c r="J17" i="5"/>
  <c r="H18" i="5"/>
  <c r="L19" i="5"/>
  <c r="H20" i="5"/>
  <c r="F7" i="5"/>
  <c r="L20" i="5"/>
  <c r="J19" i="5"/>
  <c r="L17" i="5"/>
  <c r="L16" i="5"/>
  <c r="J20" i="5"/>
  <c r="H17" i="5"/>
  <c r="H16" i="5"/>
  <c r="J18" i="5"/>
  <c r="J16" i="5"/>
  <c r="L22" i="4"/>
  <c r="J26" i="4"/>
  <c r="H16" i="4"/>
  <c r="L18" i="4"/>
  <c r="J19" i="4"/>
  <c r="H17" i="4"/>
  <c r="L21" i="4"/>
  <c r="J25" i="4"/>
  <c r="H20" i="4"/>
  <c r="J22" i="4"/>
  <c r="H26" i="4"/>
  <c r="L23" i="4"/>
  <c r="J18" i="4"/>
  <c r="H19" i="4"/>
  <c r="L24" i="4"/>
  <c r="J21" i="4"/>
  <c r="H25" i="4"/>
  <c r="F7" i="4"/>
  <c r="N21" i="4" s="1"/>
  <c r="J20" i="4"/>
  <c r="H21" i="4"/>
  <c r="J24" i="4"/>
  <c r="J17" i="4"/>
  <c r="H18" i="4"/>
  <c r="J23" i="4"/>
  <c r="J16" i="4"/>
  <c r="H22" i="4"/>
  <c r="H24" i="3"/>
  <c r="L20" i="3"/>
  <c r="J17" i="3"/>
  <c r="L19" i="3"/>
  <c r="J28" i="3"/>
  <c r="L26" i="3"/>
  <c r="J18" i="3"/>
  <c r="L21" i="3"/>
  <c r="J22" i="3"/>
  <c r="H23" i="3"/>
  <c r="L24" i="3"/>
  <c r="H16" i="3"/>
  <c r="J20" i="3"/>
  <c r="L27" i="3"/>
  <c r="H28" i="3"/>
  <c r="L25" i="3"/>
  <c r="J26" i="3"/>
  <c r="H22" i="3"/>
  <c r="L23" i="3"/>
  <c r="L18" i="3"/>
  <c r="J23" i="3"/>
  <c r="L16" i="3"/>
  <c r="H27" i="3"/>
  <c r="J24" i="3"/>
  <c r="H20" i="3"/>
  <c r="L17" i="3"/>
  <c r="J27" i="3"/>
  <c r="J25" i="3"/>
  <c r="H26" i="3"/>
  <c r="H17" i="3"/>
  <c r="J19" i="3"/>
  <c r="H18" i="3"/>
  <c r="J21" i="3"/>
  <c r="L22" i="3"/>
  <c r="L28" i="3"/>
  <c r="J16" i="3"/>
  <c r="F7" i="3"/>
  <c r="H19" i="3"/>
  <c r="E12" i="1"/>
  <c r="N41" i="15" l="1"/>
  <c r="N27" i="15"/>
  <c r="N35" i="32"/>
  <c r="N21" i="32"/>
  <c r="N33" i="32"/>
  <c r="N23" i="32"/>
  <c r="N16" i="10"/>
  <c r="N23" i="10"/>
  <c r="N31" i="10"/>
  <c r="N43" i="8"/>
  <c r="P22" i="8"/>
  <c r="P40" i="8"/>
  <c r="P45" i="8"/>
  <c r="P34" i="8"/>
  <c r="P31" i="8"/>
  <c r="P26" i="8"/>
  <c r="P23" i="8"/>
  <c r="N36" i="8"/>
  <c r="N23" i="13"/>
  <c r="N41" i="13"/>
  <c r="N33" i="13"/>
  <c r="N44" i="8"/>
  <c r="N26" i="8"/>
  <c r="N17" i="8"/>
  <c r="N21" i="9"/>
  <c r="N23" i="9"/>
  <c r="N19" i="32"/>
  <c r="N28" i="32"/>
  <c r="N20" i="13"/>
  <c r="N43" i="13"/>
  <c r="N31" i="13"/>
  <c r="N29" i="13"/>
  <c r="N32" i="13"/>
  <c r="P41" i="8"/>
  <c r="P38" i="8"/>
  <c r="P27" i="8"/>
  <c r="N27" i="32"/>
  <c r="N18" i="32"/>
  <c r="N29" i="32"/>
  <c r="N32" i="32"/>
  <c r="N38" i="32"/>
  <c r="N16" i="32"/>
  <c r="N30" i="32"/>
  <c r="N22" i="32"/>
  <c r="N36" i="32"/>
  <c r="N24" i="32"/>
  <c r="N17" i="32"/>
  <c r="N31" i="32"/>
  <c r="N37" i="32"/>
  <c r="N40" i="32"/>
  <c r="N34" i="32"/>
  <c r="N19" i="12"/>
  <c r="P20" i="8"/>
  <c r="P19" i="8"/>
  <c r="P18" i="8"/>
  <c r="P25" i="8"/>
  <c r="P33" i="8"/>
  <c r="P35" i="8"/>
  <c r="P37" i="8"/>
  <c r="P46" i="8"/>
  <c r="N24" i="9"/>
  <c r="N28" i="9"/>
  <c r="N25" i="9"/>
  <c r="N16" i="11"/>
  <c r="P60" i="18"/>
  <c r="P19" i="18"/>
  <c r="P35" i="18"/>
  <c r="P43" i="18"/>
  <c r="P51" i="18"/>
  <c r="P59" i="18"/>
  <c r="P64" i="19"/>
  <c r="P16" i="20"/>
  <c r="P32" i="20"/>
  <c r="P48" i="20"/>
  <c r="P24" i="21"/>
  <c r="P60" i="21"/>
  <c r="P19" i="21"/>
  <c r="P35" i="21"/>
  <c r="P51" i="21"/>
  <c r="P27" i="22"/>
  <c r="P43" i="22"/>
  <c r="N21" i="23"/>
  <c r="N29" i="23"/>
  <c r="N37" i="23"/>
  <c r="N45" i="23"/>
  <c r="N17" i="23"/>
  <c r="N25" i="23"/>
  <c r="N33" i="23"/>
  <c r="N41" i="23"/>
  <c r="N49" i="23"/>
  <c r="N53" i="23"/>
  <c r="N61" i="23"/>
  <c r="N65" i="23"/>
  <c r="P52" i="23"/>
  <c r="P31" i="23"/>
  <c r="P47" i="23"/>
  <c r="P24" i="24"/>
  <c r="P40" i="24"/>
  <c r="P56" i="24"/>
  <c r="P23" i="24"/>
  <c r="P27" i="24"/>
  <c r="P39" i="24"/>
  <c r="P43" i="24"/>
  <c r="P55" i="24"/>
  <c r="P56" i="25"/>
  <c r="P62" i="25"/>
  <c r="P19" i="25"/>
  <c r="P23" i="25"/>
  <c r="P35" i="25"/>
  <c r="P39" i="25"/>
  <c r="P55" i="25"/>
  <c r="P24" i="27"/>
  <c r="P40" i="27"/>
  <c r="P56" i="27"/>
  <c r="P62" i="27"/>
  <c r="P19" i="27"/>
  <c r="P27" i="27"/>
  <c r="P35" i="27"/>
  <c r="P43" i="27"/>
  <c r="P59" i="27"/>
  <c r="P56" i="29"/>
  <c r="P19" i="29"/>
  <c r="P27" i="29"/>
  <c r="P35" i="29"/>
  <c r="P43" i="29"/>
  <c r="P57" i="30"/>
  <c r="P46" i="31"/>
  <c r="P38" i="31"/>
  <c r="P30" i="31"/>
  <c r="P45" i="31"/>
  <c r="P29" i="31"/>
  <c r="N25" i="31"/>
  <c r="N33" i="31"/>
  <c r="N41" i="31"/>
  <c r="N18" i="31"/>
  <c r="N26" i="31"/>
  <c r="N50" i="31"/>
  <c r="N58" i="31"/>
  <c r="N52" i="31"/>
  <c r="N16" i="31"/>
  <c r="P18" i="31"/>
  <c r="P16" i="31"/>
  <c r="P28" i="31"/>
  <c r="P32" i="31"/>
  <c r="P48" i="31"/>
  <c r="P26" i="31"/>
  <c r="P47" i="31"/>
  <c r="P33" i="31"/>
  <c r="P27" i="31"/>
  <c r="P64" i="31"/>
  <c r="P57" i="31"/>
  <c r="P39" i="31"/>
  <c r="P25" i="31"/>
  <c r="P51" i="31"/>
  <c r="P37" i="31"/>
  <c r="P19" i="31"/>
  <c r="P44" i="31"/>
  <c r="P60" i="31"/>
  <c r="P63" i="31"/>
  <c r="P42" i="31"/>
  <c r="P49" i="31"/>
  <c r="P31" i="31"/>
  <c r="P17" i="31"/>
  <c r="P43" i="31"/>
  <c r="P24" i="31"/>
  <c r="P40" i="31"/>
  <c r="P56" i="31"/>
  <c r="P54" i="31"/>
  <c r="N42" i="31"/>
  <c r="N57" i="31"/>
  <c r="P59" i="31"/>
  <c r="P34" i="31"/>
  <c r="P55" i="31"/>
  <c r="P41" i="31"/>
  <c r="P23" i="31"/>
  <c r="P22" i="31"/>
  <c r="P53" i="31"/>
  <c r="P35" i="31"/>
  <c r="P21" i="31"/>
  <c r="N53" i="31"/>
  <c r="N45" i="31"/>
  <c r="N37" i="31"/>
  <c r="N29" i="31"/>
  <c r="N21" i="31"/>
  <c r="N63" i="31"/>
  <c r="N59" i="31"/>
  <c r="N55" i="31"/>
  <c r="N47" i="31"/>
  <c r="N39" i="31"/>
  <c r="N31" i="31"/>
  <c r="N23" i="31"/>
  <c r="N54" i="31"/>
  <c r="N51" i="31"/>
  <c r="N46" i="31"/>
  <c r="N43" i="31"/>
  <c r="N38" i="31"/>
  <c r="N35" i="31"/>
  <c r="N30" i="31"/>
  <c r="N27" i="31"/>
  <c r="N22" i="31"/>
  <c r="N19" i="31"/>
  <c r="P65" i="31"/>
  <c r="P20" i="31"/>
  <c r="P36" i="31"/>
  <c r="P52" i="31"/>
  <c r="N62" i="31"/>
  <c r="N34" i="31"/>
  <c r="N49" i="31"/>
  <c r="N17" i="31"/>
  <c r="B28" i="31" s="1"/>
  <c r="P21" i="30"/>
  <c r="N63" i="30"/>
  <c r="N59" i="30"/>
  <c r="N55" i="30"/>
  <c r="N51" i="30"/>
  <c r="N47" i="30"/>
  <c r="N43" i="30"/>
  <c r="N39" i="30"/>
  <c r="N35" i="30"/>
  <c r="N31" i="30"/>
  <c r="N27" i="30"/>
  <c r="N23" i="30"/>
  <c r="N62" i="30"/>
  <c r="N58" i="30"/>
  <c r="N54" i="30"/>
  <c r="N50" i="30"/>
  <c r="N46" i="30"/>
  <c r="N42" i="30"/>
  <c r="N38" i="30"/>
  <c r="N34" i="30"/>
  <c r="N30" i="30"/>
  <c r="N26" i="30"/>
  <c r="N22" i="30"/>
  <c r="N18" i="30"/>
  <c r="P50" i="30"/>
  <c r="P34" i="30"/>
  <c r="P18" i="30"/>
  <c r="P20" i="30"/>
  <c r="P36" i="30"/>
  <c r="P52" i="30"/>
  <c r="P19" i="30"/>
  <c r="P35" i="30"/>
  <c r="P51" i="30"/>
  <c r="N64" i="30"/>
  <c r="N48" i="30"/>
  <c r="N32" i="30"/>
  <c r="N19" i="30"/>
  <c r="N45" i="30"/>
  <c r="N29" i="30"/>
  <c r="P62" i="30"/>
  <c r="P46" i="30"/>
  <c r="P30" i="30"/>
  <c r="P16" i="30"/>
  <c r="P32" i="30"/>
  <c r="P48" i="30"/>
  <c r="P64" i="30"/>
  <c r="P65" i="30"/>
  <c r="P31" i="30"/>
  <c r="P47" i="30"/>
  <c r="P63" i="30"/>
  <c r="N61" i="30"/>
  <c r="N44" i="30"/>
  <c r="N28" i="30"/>
  <c r="N16" i="30"/>
  <c r="N41" i="30"/>
  <c r="N25" i="30"/>
  <c r="P45" i="30"/>
  <c r="P29" i="30"/>
  <c r="P42" i="30"/>
  <c r="P26" i="30"/>
  <c r="P61" i="30"/>
  <c r="P28" i="30"/>
  <c r="P44" i="30"/>
  <c r="P60" i="30"/>
  <c r="P27" i="30"/>
  <c r="P43" i="30"/>
  <c r="P59" i="30"/>
  <c r="N56" i="30"/>
  <c r="N40" i="30"/>
  <c r="N24" i="30"/>
  <c r="N53" i="30"/>
  <c r="N37" i="30"/>
  <c r="N21" i="30"/>
  <c r="P54" i="30"/>
  <c r="P38" i="30"/>
  <c r="P22" i="30"/>
  <c r="P24" i="30"/>
  <c r="P40" i="30"/>
  <c r="P56" i="30"/>
  <c r="P23" i="30"/>
  <c r="P39" i="30"/>
  <c r="P55" i="30"/>
  <c r="N52" i="30"/>
  <c r="N36" i="30"/>
  <c r="N20" i="30"/>
  <c r="N49" i="30"/>
  <c r="N33" i="30"/>
  <c r="N17" i="30"/>
  <c r="B60" i="30" s="1"/>
  <c r="N53" i="29"/>
  <c r="P34" i="29"/>
  <c r="P18" i="29"/>
  <c r="P28" i="29"/>
  <c r="P44" i="29"/>
  <c r="P60" i="29"/>
  <c r="P58" i="29"/>
  <c r="P23" i="29"/>
  <c r="P39" i="29"/>
  <c r="P55" i="29"/>
  <c r="N65" i="29"/>
  <c r="N49" i="29"/>
  <c r="N37" i="29"/>
  <c r="N21" i="29"/>
  <c r="P24" i="29"/>
  <c r="P40" i="29"/>
  <c r="P51" i="29"/>
  <c r="N41" i="29"/>
  <c r="N25" i="29"/>
  <c r="P42" i="29"/>
  <c r="P26" i="29"/>
  <c r="P20" i="29"/>
  <c r="P36" i="29"/>
  <c r="P52" i="29"/>
  <c r="P50" i="29"/>
  <c r="P31" i="29"/>
  <c r="P47" i="29"/>
  <c r="P63" i="29"/>
  <c r="N63" i="29"/>
  <c r="N59" i="29"/>
  <c r="N55" i="29"/>
  <c r="N51" i="29"/>
  <c r="N47" i="29"/>
  <c r="N43" i="29"/>
  <c r="N39" i="29"/>
  <c r="N35" i="29"/>
  <c r="N31" i="29"/>
  <c r="N27" i="29"/>
  <c r="N23" i="29"/>
  <c r="N19" i="29"/>
  <c r="N64" i="29"/>
  <c r="N60" i="29"/>
  <c r="N56" i="29"/>
  <c r="N52" i="29"/>
  <c r="N48" i="29"/>
  <c r="N44" i="29"/>
  <c r="N40" i="29"/>
  <c r="N36" i="29"/>
  <c r="N32" i="29"/>
  <c r="N28" i="29"/>
  <c r="N24" i="29"/>
  <c r="N20" i="29"/>
  <c r="N16" i="29"/>
  <c r="N62" i="29"/>
  <c r="N54" i="29"/>
  <c r="N50" i="29"/>
  <c r="N58" i="29"/>
  <c r="N42" i="29"/>
  <c r="N34" i="29"/>
  <c r="N26" i="29"/>
  <c r="N18" i="29"/>
  <c r="N46" i="29"/>
  <c r="N38" i="29"/>
  <c r="N30" i="29"/>
  <c r="N22" i="29"/>
  <c r="P16" i="29"/>
  <c r="P32" i="29"/>
  <c r="P59" i="29"/>
  <c r="N33" i="29"/>
  <c r="N17" i="29"/>
  <c r="P19" i="28"/>
  <c r="P35" i="28"/>
  <c r="P51" i="28"/>
  <c r="N41" i="28"/>
  <c r="N45" i="28"/>
  <c r="N29" i="28"/>
  <c r="N61" i="28"/>
  <c r="P42" i="28"/>
  <c r="P26" i="28"/>
  <c r="P16" i="28"/>
  <c r="P32" i="28"/>
  <c r="P48" i="28"/>
  <c r="P54" i="28"/>
  <c r="P31" i="28"/>
  <c r="P47" i="28"/>
  <c r="P63" i="28"/>
  <c r="P38" i="28"/>
  <c r="P22" i="28"/>
  <c r="N63" i="28"/>
  <c r="N59" i="28"/>
  <c r="N55" i="28"/>
  <c r="N51" i="28"/>
  <c r="N47" i="28"/>
  <c r="N43" i="28"/>
  <c r="N39" i="28"/>
  <c r="N35" i="28"/>
  <c r="N31" i="28"/>
  <c r="N27" i="28"/>
  <c r="N23" i="28"/>
  <c r="N19" i="28"/>
  <c r="N64" i="28"/>
  <c r="N60" i="28"/>
  <c r="N56" i="28"/>
  <c r="N52" i="28"/>
  <c r="N48" i="28"/>
  <c r="N44" i="28"/>
  <c r="N40" i="28"/>
  <c r="N36" i="28"/>
  <c r="N32" i="28"/>
  <c r="N28" i="28"/>
  <c r="N24" i="28"/>
  <c r="N20" i="28"/>
  <c r="N16" i="28"/>
  <c r="N62" i="28"/>
  <c r="N54" i="28"/>
  <c r="N50" i="28"/>
  <c r="N58" i="28"/>
  <c r="N46" i="28"/>
  <c r="N38" i="28"/>
  <c r="N30" i="28"/>
  <c r="N22" i="28"/>
  <c r="N42" i="28"/>
  <c r="N34" i="28"/>
  <c r="N26" i="28"/>
  <c r="N18" i="28"/>
  <c r="P60" i="28"/>
  <c r="P27" i="28"/>
  <c r="P43" i="28"/>
  <c r="P59" i="28"/>
  <c r="N25" i="28"/>
  <c r="N37" i="28"/>
  <c r="N21" i="28"/>
  <c r="N53" i="28"/>
  <c r="P18" i="28"/>
  <c r="P24" i="28"/>
  <c r="P40" i="28"/>
  <c r="P56" i="28"/>
  <c r="P58" i="28"/>
  <c r="P23" i="28"/>
  <c r="P39" i="28"/>
  <c r="P55" i="28"/>
  <c r="N17" i="28"/>
  <c r="P30" i="28"/>
  <c r="P34" i="27"/>
  <c r="P18" i="27"/>
  <c r="P50" i="27"/>
  <c r="P28" i="27"/>
  <c r="P44" i="27"/>
  <c r="P23" i="27"/>
  <c r="P39" i="27"/>
  <c r="P55" i="27"/>
  <c r="N63" i="27"/>
  <c r="N59" i="27"/>
  <c r="N55" i="27"/>
  <c r="N51" i="27"/>
  <c r="N47" i="27"/>
  <c r="N43" i="27"/>
  <c r="N39" i="27"/>
  <c r="N35" i="27"/>
  <c r="N31" i="27"/>
  <c r="N27" i="27"/>
  <c r="N23" i="27"/>
  <c r="N19" i="27"/>
  <c r="N50" i="27"/>
  <c r="N64" i="27"/>
  <c r="N60" i="27"/>
  <c r="N56" i="27"/>
  <c r="N52" i="27"/>
  <c r="N48" i="27"/>
  <c r="N44" i="27"/>
  <c r="N40" i="27"/>
  <c r="N36" i="27"/>
  <c r="N32" i="27"/>
  <c r="N28" i="27"/>
  <c r="N24" i="27"/>
  <c r="N20" i="27"/>
  <c r="N16" i="27"/>
  <c r="N58" i="27"/>
  <c r="N62" i="27"/>
  <c r="N54" i="27"/>
  <c r="N42" i="27"/>
  <c r="N34" i="27"/>
  <c r="N26" i="27"/>
  <c r="N18" i="27"/>
  <c r="N46" i="27"/>
  <c r="N38" i="27"/>
  <c r="N30" i="27"/>
  <c r="N22" i="27"/>
  <c r="P51" i="27"/>
  <c r="N41" i="27"/>
  <c r="N25" i="27"/>
  <c r="N61" i="27"/>
  <c r="P42" i="27"/>
  <c r="P26" i="27"/>
  <c r="P20" i="27"/>
  <c r="P36" i="27"/>
  <c r="P52" i="27"/>
  <c r="P54" i="27"/>
  <c r="P31" i="27"/>
  <c r="P47" i="27"/>
  <c r="P63" i="27"/>
  <c r="N57" i="27"/>
  <c r="N45" i="27"/>
  <c r="N29" i="27"/>
  <c r="P58" i="27"/>
  <c r="P29" i="27"/>
  <c r="P45" i="27"/>
  <c r="P61" i="27"/>
  <c r="P16" i="27"/>
  <c r="P32" i="27"/>
  <c r="P48" i="27"/>
  <c r="N33" i="27"/>
  <c r="N17" i="27"/>
  <c r="P34" i="26"/>
  <c r="P18" i="26"/>
  <c r="N63" i="26"/>
  <c r="N59" i="26"/>
  <c r="N55" i="26"/>
  <c r="N51" i="26"/>
  <c r="N47" i="26"/>
  <c r="N43" i="26"/>
  <c r="N39" i="26"/>
  <c r="N35" i="26"/>
  <c r="N31" i="26"/>
  <c r="N27" i="26"/>
  <c r="N23" i="26"/>
  <c r="N19" i="26"/>
  <c r="N64" i="26"/>
  <c r="N60" i="26"/>
  <c r="N56" i="26"/>
  <c r="N52" i="26"/>
  <c r="N48" i="26"/>
  <c r="N44" i="26"/>
  <c r="N40" i="26"/>
  <c r="N36" i="26"/>
  <c r="N32" i="26"/>
  <c r="N28" i="26"/>
  <c r="N24" i="26"/>
  <c r="N20" i="26"/>
  <c r="N16" i="26"/>
  <c r="N62" i="26"/>
  <c r="N58" i="26"/>
  <c r="N50" i="26"/>
  <c r="N54" i="26"/>
  <c r="N46" i="26"/>
  <c r="N38" i="26"/>
  <c r="N30" i="26"/>
  <c r="N22" i="26"/>
  <c r="N42" i="26"/>
  <c r="N34" i="26"/>
  <c r="N26" i="26"/>
  <c r="N18" i="26"/>
  <c r="P60" i="26"/>
  <c r="P19" i="26"/>
  <c r="P35" i="26"/>
  <c r="P51" i="26"/>
  <c r="N65" i="26"/>
  <c r="N49" i="26"/>
  <c r="P46" i="26"/>
  <c r="P30" i="26"/>
  <c r="N45" i="26"/>
  <c r="P24" i="26"/>
  <c r="P40" i="26"/>
  <c r="P56" i="26"/>
  <c r="P54" i="26"/>
  <c r="P31" i="26"/>
  <c r="P47" i="26"/>
  <c r="P63" i="26"/>
  <c r="N61" i="26"/>
  <c r="N41" i="26"/>
  <c r="N25" i="26"/>
  <c r="N37" i="26"/>
  <c r="P52" i="26"/>
  <c r="P27" i="26"/>
  <c r="P43" i="26"/>
  <c r="P59" i="26"/>
  <c r="N57" i="26"/>
  <c r="P38" i="26"/>
  <c r="P22" i="26"/>
  <c r="N29" i="26"/>
  <c r="P16" i="26"/>
  <c r="P32" i="26"/>
  <c r="P48" i="26"/>
  <c r="P64" i="26"/>
  <c r="P62" i="26"/>
  <c r="P23" i="26"/>
  <c r="P39" i="26"/>
  <c r="P55" i="26"/>
  <c r="N53" i="26"/>
  <c r="N33" i="26"/>
  <c r="N17" i="26"/>
  <c r="N21" i="26"/>
  <c r="N33" i="25"/>
  <c r="N61" i="25"/>
  <c r="P46" i="25"/>
  <c r="P30" i="25"/>
  <c r="N45" i="25"/>
  <c r="P54" i="25"/>
  <c r="P29" i="25"/>
  <c r="P45" i="25"/>
  <c r="P61" i="25"/>
  <c r="P16" i="25"/>
  <c r="P32" i="25"/>
  <c r="P48" i="25"/>
  <c r="P31" i="25"/>
  <c r="P47" i="25"/>
  <c r="P63" i="25"/>
  <c r="N25" i="25"/>
  <c r="N57" i="25"/>
  <c r="P42" i="25"/>
  <c r="P26" i="25"/>
  <c r="P50" i="25"/>
  <c r="P25" i="25"/>
  <c r="P41" i="25"/>
  <c r="P57" i="25"/>
  <c r="P28" i="25"/>
  <c r="P44" i="25"/>
  <c r="P60" i="25"/>
  <c r="P27" i="25"/>
  <c r="P43" i="25"/>
  <c r="P59" i="25"/>
  <c r="N63" i="25"/>
  <c r="N59" i="25"/>
  <c r="N55" i="25"/>
  <c r="N51" i="25"/>
  <c r="N47" i="25"/>
  <c r="N43" i="25"/>
  <c r="N39" i="25"/>
  <c r="N35" i="25"/>
  <c r="N31" i="25"/>
  <c r="N27" i="25"/>
  <c r="N23" i="25"/>
  <c r="N19" i="25"/>
  <c r="N54" i="25"/>
  <c r="N50" i="25"/>
  <c r="N64" i="25"/>
  <c r="N60" i="25"/>
  <c r="N56" i="25"/>
  <c r="N52" i="25"/>
  <c r="N48" i="25"/>
  <c r="N44" i="25"/>
  <c r="N40" i="25"/>
  <c r="N36" i="25"/>
  <c r="N32" i="25"/>
  <c r="N28" i="25"/>
  <c r="N24" i="25"/>
  <c r="N20" i="25"/>
  <c r="N16" i="25"/>
  <c r="N62" i="25"/>
  <c r="N58" i="25"/>
  <c r="N42" i="25"/>
  <c r="N34" i="25"/>
  <c r="N26" i="25"/>
  <c r="N18" i="25"/>
  <c r="N46" i="25"/>
  <c r="N38" i="25"/>
  <c r="N30" i="25"/>
  <c r="N22" i="25"/>
  <c r="P58" i="25"/>
  <c r="P24" i="25"/>
  <c r="P40" i="25"/>
  <c r="N21" i="25"/>
  <c r="P20" i="25"/>
  <c r="P36" i="25"/>
  <c r="P52" i="25"/>
  <c r="P51" i="25"/>
  <c r="N41" i="25"/>
  <c r="N65" i="24"/>
  <c r="P50" i="24"/>
  <c r="P34" i="24"/>
  <c r="P18" i="24"/>
  <c r="P58" i="24"/>
  <c r="P29" i="24"/>
  <c r="P45" i="24"/>
  <c r="P61" i="24"/>
  <c r="P16" i="24"/>
  <c r="P32" i="24"/>
  <c r="P48" i="24"/>
  <c r="P64" i="24"/>
  <c r="P31" i="24"/>
  <c r="P47" i="24"/>
  <c r="P63" i="24"/>
  <c r="N41" i="24"/>
  <c r="N25" i="24"/>
  <c r="P59" i="24"/>
  <c r="P38" i="24"/>
  <c r="P22" i="24"/>
  <c r="N63" i="24"/>
  <c r="N59" i="24"/>
  <c r="N55" i="24"/>
  <c r="N51" i="24"/>
  <c r="N47" i="24"/>
  <c r="N43" i="24"/>
  <c r="N39" i="24"/>
  <c r="N35" i="24"/>
  <c r="N31" i="24"/>
  <c r="N27" i="24"/>
  <c r="N23" i="24"/>
  <c r="N19" i="24"/>
  <c r="N58" i="24"/>
  <c r="N50" i="24"/>
  <c r="N64" i="24"/>
  <c r="N60" i="24"/>
  <c r="N56" i="24"/>
  <c r="N52" i="24"/>
  <c r="N48" i="24"/>
  <c r="N44" i="24"/>
  <c r="N40" i="24"/>
  <c r="N36" i="24"/>
  <c r="N32" i="24"/>
  <c r="N28" i="24"/>
  <c r="N24" i="24"/>
  <c r="N20" i="24"/>
  <c r="N16" i="24"/>
  <c r="N62" i="24"/>
  <c r="N54" i="24"/>
  <c r="N46" i="24"/>
  <c r="N38" i="24"/>
  <c r="N30" i="24"/>
  <c r="N22" i="24"/>
  <c r="N42" i="24"/>
  <c r="N34" i="24"/>
  <c r="N26" i="24"/>
  <c r="N18" i="24"/>
  <c r="P62" i="24"/>
  <c r="N33" i="24"/>
  <c r="N17" i="24"/>
  <c r="N53" i="24"/>
  <c r="P17" i="24"/>
  <c r="P33" i="24"/>
  <c r="P49" i="24"/>
  <c r="P65" i="24"/>
  <c r="P20" i="24"/>
  <c r="P36" i="24"/>
  <c r="P52" i="24"/>
  <c r="P54" i="24"/>
  <c r="P19" i="24"/>
  <c r="P35" i="24"/>
  <c r="P51" i="24"/>
  <c r="N49" i="24"/>
  <c r="P46" i="24"/>
  <c r="P30" i="24"/>
  <c r="N45" i="24"/>
  <c r="N21" i="24"/>
  <c r="B21" i="24" s="1"/>
  <c r="N63" i="23"/>
  <c r="N59" i="23"/>
  <c r="N55" i="23"/>
  <c r="N51" i="23"/>
  <c r="N47" i="23"/>
  <c r="N43" i="23"/>
  <c r="N39" i="23"/>
  <c r="N35" i="23"/>
  <c r="N31" i="23"/>
  <c r="N27" i="23"/>
  <c r="N23" i="23"/>
  <c r="N19" i="23"/>
  <c r="N54" i="23"/>
  <c r="N64" i="23"/>
  <c r="N60" i="23"/>
  <c r="N56" i="23"/>
  <c r="N52" i="23"/>
  <c r="N48" i="23"/>
  <c r="N44" i="23"/>
  <c r="N40" i="23"/>
  <c r="N36" i="23"/>
  <c r="N32" i="23"/>
  <c r="N28" i="23"/>
  <c r="N24" i="23"/>
  <c r="N20" i="23"/>
  <c r="N16" i="23"/>
  <c r="N62" i="23"/>
  <c r="N58" i="23"/>
  <c r="N50" i="23"/>
  <c r="N46" i="23"/>
  <c r="N38" i="23"/>
  <c r="N30" i="23"/>
  <c r="N22" i="23"/>
  <c r="N42" i="23"/>
  <c r="N34" i="23"/>
  <c r="N26" i="23"/>
  <c r="N18" i="23"/>
  <c r="P16" i="23"/>
  <c r="P32" i="23"/>
  <c r="P48" i="23"/>
  <c r="P64" i="23"/>
  <c r="P58" i="23"/>
  <c r="P27" i="23"/>
  <c r="P43" i="23"/>
  <c r="P59" i="23"/>
  <c r="N57" i="23"/>
  <c r="B57" i="23" s="1"/>
  <c r="P46" i="23"/>
  <c r="P30" i="23"/>
  <c r="P60" i="23"/>
  <c r="P23" i="23"/>
  <c r="P39" i="23"/>
  <c r="P55" i="23"/>
  <c r="B53" i="23"/>
  <c r="B33" i="23"/>
  <c r="B45" i="23"/>
  <c r="P50" i="23"/>
  <c r="P24" i="23"/>
  <c r="P40" i="23"/>
  <c r="P62" i="23"/>
  <c r="P19" i="23"/>
  <c r="P35" i="23"/>
  <c r="P51" i="23"/>
  <c r="B49" i="23"/>
  <c r="B25" i="23"/>
  <c r="P38" i="23"/>
  <c r="P22" i="23"/>
  <c r="P63" i="23"/>
  <c r="B61" i="23"/>
  <c r="B41" i="23"/>
  <c r="B37" i="23"/>
  <c r="B21" i="23"/>
  <c r="N37" i="22"/>
  <c r="N57" i="22"/>
  <c r="P42" i="22"/>
  <c r="P26" i="22"/>
  <c r="P17" i="22"/>
  <c r="P33" i="22"/>
  <c r="P49" i="22"/>
  <c r="P65" i="22"/>
  <c r="P24" i="22"/>
  <c r="P40" i="22"/>
  <c r="P56" i="22"/>
  <c r="P62" i="22"/>
  <c r="P23" i="22"/>
  <c r="P39" i="22"/>
  <c r="P55" i="22"/>
  <c r="N33" i="22"/>
  <c r="N29" i="22"/>
  <c r="N53" i="22"/>
  <c r="P58" i="22"/>
  <c r="P20" i="22"/>
  <c r="P36" i="22"/>
  <c r="P52" i="22"/>
  <c r="P54" i="22"/>
  <c r="P19" i="22"/>
  <c r="P35" i="22"/>
  <c r="P51" i="22"/>
  <c r="N41" i="22"/>
  <c r="N17" i="22"/>
  <c r="P30" i="22"/>
  <c r="N45" i="22"/>
  <c r="N65" i="22"/>
  <c r="P16" i="22"/>
  <c r="P32" i="22"/>
  <c r="P48" i="22"/>
  <c r="P31" i="22"/>
  <c r="P47" i="22"/>
  <c r="P63" i="22"/>
  <c r="N25" i="22"/>
  <c r="N63" i="22"/>
  <c r="N59" i="22"/>
  <c r="N55" i="22"/>
  <c r="N51" i="22"/>
  <c r="N47" i="22"/>
  <c r="N43" i="22"/>
  <c r="N39" i="22"/>
  <c r="N35" i="22"/>
  <c r="N31" i="22"/>
  <c r="N27" i="22"/>
  <c r="N23" i="22"/>
  <c r="N19" i="22"/>
  <c r="N64" i="22"/>
  <c r="N60" i="22"/>
  <c r="N56" i="22"/>
  <c r="N52" i="22"/>
  <c r="N48" i="22"/>
  <c r="N44" i="22"/>
  <c r="N40" i="22"/>
  <c r="N36" i="22"/>
  <c r="N32" i="22"/>
  <c r="N28" i="22"/>
  <c r="N24" i="22"/>
  <c r="N20" i="22"/>
  <c r="N16" i="22"/>
  <c r="N62" i="22"/>
  <c r="N58" i="22"/>
  <c r="N50" i="22"/>
  <c r="N54" i="22"/>
  <c r="N46" i="22"/>
  <c r="N38" i="22"/>
  <c r="N30" i="22"/>
  <c r="N22" i="22"/>
  <c r="N42" i="22"/>
  <c r="N34" i="22"/>
  <c r="N26" i="22"/>
  <c r="N18" i="22"/>
  <c r="P59" i="22"/>
  <c r="N49" i="22"/>
  <c r="B49" i="22" s="1"/>
  <c r="P38" i="22"/>
  <c r="P22" i="22"/>
  <c r="N43" i="21"/>
  <c r="P34" i="21"/>
  <c r="P25" i="21"/>
  <c r="P41" i="21"/>
  <c r="P57" i="21"/>
  <c r="P16" i="21"/>
  <c r="P32" i="21"/>
  <c r="P48" i="21"/>
  <c r="P64" i="21"/>
  <c r="P58" i="21"/>
  <c r="P27" i="21"/>
  <c r="P43" i="21"/>
  <c r="P59" i="21"/>
  <c r="N57" i="21"/>
  <c r="N33" i="21"/>
  <c r="N31" i="21"/>
  <c r="P22" i="21"/>
  <c r="N55" i="21"/>
  <c r="N54" i="21"/>
  <c r="N50" i="21"/>
  <c r="N64" i="21"/>
  <c r="N60" i="21"/>
  <c r="N56" i="21"/>
  <c r="N52" i="21"/>
  <c r="N48" i="21"/>
  <c r="N44" i="21"/>
  <c r="N40" i="21"/>
  <c r="N36" i="21"/>
  <c r="N32" i="21"/>
  <c r="N28" i="21"/>
  <c r="N24" i="21"/>
  <c r="N20" i="21"/>
  <c r="N16" i="21"/>
  <c r="N62" i="21"/>
  <c r="N58" i="21"/>
  <c r="N46" i="21"/>
  <c r="N38" i="21"/>
  <c r="N30" i="21"/>
  <c r="N22" i="21"/>
  <c r="N42" i="21"/>
  <c r="N34" i="21"/>
  <c r="N26" i="21"/>
  <c r="N18" i="21"/>
  <c r="P54" i="21"/>
  <c r="P62" i="21"/>
  <c r="P23" i="21"/>
  <c r="P39" i="21"/>
  <c r="P55" i="21"/>
  <c r="N53" i="21"/>
  <c r="N25" i="21"/>
  <c r="N39" i="21"/>
  <c r="P30" i="21"/>
  <c r="N51" i="21"/>
  <c r="N29" i="21"/>
  <c r="N27" i="21"/>
  <c r="P18" i="21"/>
  <c r="P40" i="21"/>
  <c r="N65" i="21"/>
  <c r="N49" i="21"/>
  <c r="N17" i="21"/>
  <c r="P38" i="21"/>
  <c r="N63" i="21"/>
  <c r="N21" i="21"/>
  <c r="P50" i="21"/>
  <c r="P31" i="21"/>
  <c r="P47" i="21"/>
  <c r="P63" i="21"/>
  <c r="N61" i="21"/>
  <c r="N41" i="21"/>
  <c r="N47" i="21"/>
  <c r="N23" i="21"/>
  <c r="N59" i="21"/>
  <c r="N45" i="21"/>
  <c r="P19" i="20"/>
  <c r="P35" i="20"/>
  <c r="P51" i="20"/>
  <c r="N63" i="20"/>
  <c r="N59" i="20"/>
  <c r="N55" i="20"/>
  <c r="N51" i="20"/>
  <c r="N47" i="20"/>
  <c r="N43" i="20"/>
  <c r="N39" i="20"/>
  <c r="N35" i="20"/>
  <c r="N31" i="20"/>
  <c r="N27" i="20"/>
  <c r="N23" i="20"/>
  <c r="N19" i="20"/>
  <c r="N54" i="20"/>
  <c r="N64" i="20"/>
  <c r="N60" i="20"/>
  <c r="N56" i="20"/>
  <c r="N52" i="20"/>
  <c r="N48" i="20"/>
  <c r="N44" i="20"/>
  <c r="N40" i="20"/>
  <c r="N36" i="20"/>
  <c r="N32" i="20"/>
  <c r="N28" i="20"/>
  <c r="N24" i="20"/>
  <c r="N20" i="20"/>
  <c r="N16" i="20"/>
  <c r="N58" i="20"/>
  <c r="N62" i="20"/>
  <c r="N50" i="20"/>
  <c r="N42" i="20"/>
  <c r="N34" i="20"/>
  <c r="N26" i="20"/>
  <c r="N46" i="20"/>
  <c r="N38" i="20"/>
  <c r="N30" i="20"/>
  <c r="N22" i="20"/>
  <c r="N18" i="20"/>
  <c r="B18" i="20" s="1"/>
  <c r="P21" i="20"/>
  <c r="P37" i="20"/>
  <c r="P53" i="20"/>
  <c r="P28" i="20"/>
  <c r="P44" i="20"/>
  <c r="P60" i="20"/>
  <c r="P31" i="20"/>
  <c r="P47" i="20"/>
  <c r="P63" i="20"/>
  <c r="B17" i="20"/>
  <c r="B53" i="20"/>
  <c r="B45" i="20"/>
  <c r="P42" i="20"/>
  <c r="P26" i="20"/>
  <c r="P62" i="20"/>
  <c r="P24" i="20"/>
  <c r="P40" i="20"/>
  <c r="P56" i="20"/>
  <c r="P27" i="20"/>
  <c r="P43" i="20"/>
  <c r="P59" i="20"/>
  <c r="B65" i="20"/>
  <c r="B49" i="20"/>
  <c r="P54" i="20"/>
  <c r="P29" i="20"/>
  <c r="P45" i="20"/>
  <c r="P61" i="20"/>
  <c r="P50" i="20"/>
  <c r="P52" i="20"/>
  <c r="P58" i="20"/>
  <c r="P23" i="20"/>
  <c r="P39" i="20"/>
  <c r="P55" i="20"/>
  <c r="P32" i="19"/>
  <c r="P31" i="19"/>
  <c r="P47" i="19"/>
  <c r="P16" i="19"/>
  <c r="P63" i="19"/>
  <c r="N33" i="19"/>
  <c r="N57" i="19"/>
  <c r="N45" i="19"/>
  <c r="N29" i="19"/>
  <c r="P42" i="19"/>
  <c r="P26" i="19"/>
  <c r="P60" i="19"/>
  <c r="P27" i="19"/>
  <c r="P43" i="19"/>
  <c r="P59" i="19"/>
  <c r="N25" i="19"/>
  <c r="P24" i="19"/>
  <c r="P40" i="19"/>
  <c r="P56" i="19"/>
  <c r="P23" i="19"/>
  <c r="P39" i="19"/>
  <c r="P55" i="19"/>
  <c r="N63" i="19"/>
  <c r="N59" i="19"/>
  <c r="N55" i="19"/>
  <c r="N51" i="19"/>
  <c r="N47" i="19"/>
  <c r="N43" i="19"/>
  <c r="N39" i="19"/>
  <c r="N35" i="19"/>
  <c r="N31" i="19"/>
  <c r="N27" i="19"/>
  <c r="N23" i="19"/>
  <c r="N19" i="19"/>
  <c r="N58" i="19"/>
  <c r="N64" i="19"/>
  <c r="N60" i="19"/>
  <c r="N56" i="19"/>
  <c r="N52" i="19"/>
  <c r="N48" i="19"/>
  <c r="N44" i="19"/>
  <c r="N40" i="19"/>
  <c r="N36" i="19"/>
  <c r="N32" i="19"/>
  <c r="N28" i="19"/>
  <c r="N24" i="19"/>
  <c r="N20" i="19"/>
  <c r="N16" i="19"/>
  <c r="N62" i="19"/>
  <c r="N54" i="19"/>
  <c r="N50" i="19"/>
  <c r="N42" i="19"/>
  <c r="N34" i="19"/>
  <c r="N26" i="19"/>
  <c r="N18" i="19"/>
  <c r="N46" i="19"/>
  <c r="N38" i="19"/>
  <c r="N30" i="19"/>
  <c r="N22" i="19"/>
  <c r="P48" i="19"/>
  <c r="N65" i="19"/>
  <c r="N49" i="19"/>
  <c r="N37" i="19"/>
  <c r="N21" i="19"/>
  <c r="P58" i="19"/>
  <c r="P25" i="19"/>
  <c r="P41" i="19"/>
  <c r="P57" i="19"/>
  <c r="P20" i="19"/>
  <c r="P36" i="19"/>
  <c r="P52" i="19"/>
  <c r="P54" i="19"/>
  <c r="P19" i="19"/>
  <c r="P35" i="19"/>
  <c r="P51" i="19"/>
  <c r="N17" i="19"/>
  <c r="N63" i="18"/>
  <c r="N59" i="18"/>
  <c r="N55" i="18"/>
  <c r="N51" i="18"/>
  <c r="N47" i="18"/>
  <c r="N43" i="18"/>
  <c r="N39" i="18"/>
  <c r="N35" i="18"/>
  <c r="N31" i="18"/>
  <c r="N27" i="18"/>
  <c r="N23" i="18"/>
  <c r="N19" i="18"/>
  <c r="N62" i="18"/>
  <c r="N54" i="18"/>
  <c r="N64" i="18"/>
  <c r="N60" i="18"/>
  <c r="N56" i="18"/>
  <c r="N52" i="18"/>
  <c r="N48" i="18"/>
  <c r="N44" i="18"/>
  <c r="N40" i="18"/>
  <c r="N36" i="18"/>
  <c r="N58" i="18"/>
  <c r="N50" i="18"/>
  <c r="N42" i="18"/>
  <c r="N34" i="18"/>
  <c r="N26" i="18"/>
  <c r="N18" i="18"/>
  <c r="N46" i="18"/>
  <c r="N38" i="18"/>
  <c r="N30" i="18"/>
  <c r="N22" i="18"/>
  <c r="P28" i="18"/>
  <c r="P44" i="18"/>
  <c r="N28" i="18"/>
  <c r="N57" i="18"/>
  <c r="P38" i="18"/>
  <c r="P22" i="18"/>
  <c r="N29" i="18"/>
  <c r="N16" i="18"/>
  <c r="P54" i="18"/>
  <c r="P17" i="18"/>
  <c r="P33" i="18"/>
  <c r="P49" i="18"/>
  <c r="P65" i="18"/>
  <c r="P24" i="18"/>
  <c r="P40" i="18"/>
  <c r="P56" i="18"/>
  <c r="P31" i="18"/>
  <c r="P47" i="18"/>
  <c r="P63" i="18"/>
  <c r="N41" i="18"/>
  <c r="N17" i="18"/>
  <c r="N53" i="18"/>
  <c r="N37" i="18"/>
  <c r="N24" i="18"/>
  <c r="P20" i="18"/>
  <c r="P36" i="18"/>
  <c r="P52" i="18"/>
  <c r="P27" i="18"/>
  <c r="N25" i="18"/>
  <c r="N65" i="18"/>
  <c r="P46" i="18"/>
  <c r="P30" i="18"/>
  <c r="N32" i="18"/>
  <c r="B32" i="18" s="1"/>
  <c r="P25" i="18"/>
  <c r="P41" i="18"/>
  <c r="P57" i="18"/>
  <c r="P16" i="18"/>
  <c r="P32" i="18"/>
  <c r="P48" i="18"/>
  <c r="P64" i="18"/>
  <c r="P23" i="18"/>
  <c r="P39" i="18"/>
  <c r="P55" i="18"/>
  <c r="N42" i="15"/>
  <c r="N28" i="15"/>
  <c r="N21" i="15"/>
  <c r="N24" i="15"/>
  <c r="N17" i="15"/>
  <c r="N32" i="15"/>
  <c r="N35" i="15"/>
  <c r="N34" i="15"/>
  <c r="N22" i="15"/>
  <c r="N36" i="15"/>
  <c r="N16" i="15"/>
  <c r="N23" i="15"/>
  <c r="N29" i="15"/>
  <c r="N19" i="15"/>
  <c r="N40" i="15"/>
  <c r="N25" i="15"/>
  <c r="N39" i="15"/>
  <c r="N18" i="15"/>
  <c r="N26" i="15"/>
  <c r="N31" i="15"/>
  <c r="N38" i="15"/>
  <c r="N37" i="15"/>
  <c r="N20" i="15"/>
  <c r="N30" i="15"/>
  <c r="N33" i="15"/>
  <c r="N43" i="15"/>
  <c r="N35" i="14"/>
  <c r="N18" i="14"/>
  <c r="N33" i="14"/>
  <c r="N25" i="14"/>
  <c r="N27" i="14"/>
  <c r="N16" i="14"/>
  <c r="N31" i="14"/>
  <c r="N21" i="14"/>
  <c r="N22" i="14"/>
  <c r="N23" i="14"/>
  <c r="N28" i="14"/>
  <c r="N30" i="14"/>
  <c r="N36" i="14"/>
  <c r="N20" i="14"/>
  <c r="N24" i="14"/>
  <c r="N17" i="14"/>
  <c r="N32" i="14"/>
  <c r="N34" i="14"/>
  <c r="N26" i="14"/>
  <c r="N39" i="14"/>
  <c r="N19" i="14"/>
  <c r="N29" i="14"/>
  <c r="N37" i="14"/>
  <c r="N38" i="14"/>
  <c r="N26" i="13"/>
  <c r="N37" i="13"/>
  <c r="N22" i="13"/>
  <c r="N46" i="13"/>
  <c r="N21" i="13"/>
  <c r="N47" i="13"/>
  <c r="N44" i="13"/>
  <c r="N17" i="13"/>
  <c r="N27" i="13"/>
  <c r="N24" i="13"/>
  <c r="N30" i="13"/>
  <c r="N18" i="13"/>
  <c r="N45" i="13"/>
  <c r="N38" i="13"/>
  <c r="N42" i="13"/>
  <c r="N36" i="13"/>
  <c r="N40" i="13"/>
  <c r="N35" i="13"/>
  <c r="N19" i="13"/>
  <c r="N39" i="13"/>
  <c r="N28" i="13"/>
  <c r="N16" i="13"/>
  <c r="N34" i="13"/>
  <c r="N25" i="13"/>
  <c r="N17" i="12"/>
  <c r="N16" i="12"/>
  <c r="N18" i="12"/>
  <c r="N27" i="10"/>
  <c r="N24" i="10"/>
  <c r="N34" i="10"/>
  <c r="N29" i="10"/>
  <c r="N20" i="10"/>
  <c r="N36" i="10"/>
  <c r="N37" i="10"/>
  <c r="N35" i="10"/>
  <c r="N19" i="10"/>
  <c r="N22" i="10"/>
  <c r="N25" i="10"/>
  <c r="N26" i="10"/>
  <c r="N28" i="10"/>
  <c r="N32" i="10"/>
  <c r="N30" i="10"/>
  <c r="N18" i="10"/>
  <c r="N33" i="10"/>
  <c r="N17" i="10"/>
  <c r="N19" i="9"/>
  <c r="N22" i="9"/>
  <c r="N16" i="9"/>
  <c r="N17" i="9"/>
  <c r="N26" i="9"/>
  <c r="N29" i="9"/>
  <c r="N18" i="9"/>
  <c r="N30" i="9"/>
  <c r="N20" i="9"/>
  <c r="P17" i="8"/>
  <c r="P28" i="8"/>
  <c r="P42" i="8"/>
  <c r="N23" i="8"/>
  <c r="N21" i="8"/>
  <c r="P44" i="8"/>
  <c r="P30" i="8"/>
  <c r="P16" i="8"/>
  <c r="N28" i="8"/>
  <c r="P29" i="8"/>
  <c r="P43" i="8"/>
  <c r="P24" i="8"/>
  <c r="P39" i="8"/>
  <c r="N35" i="8"/>
  <c r="N38" i="8"/>
  <c r="N34" i="8"/>
  <c r="P36" i="8"/>
  <c r="N41" i="8"/>
  <c r="N40" i="8"/>
  <c r="N39" i="8"/>
  <c r="N18" i="8"/>
  <c r="N20" i="8"/>
  <c r="N32" i="8"/>
  <c r="N25" i="8"/>
  <c r="N30" i="8"/>
  <c r="N37" i="8"/>
  <c r="N19" i="8"/>
  <c r="N42" i="8"/>
  <c r="N16" i="8"/>
  <c r="N24" i="8"/>
  <c r="N22" i="8"/>
  <c r="N29" i="8"/>
  <c r="P21" i="8"/>
  <c r="P32" i="8"/>
  <c r="N27" i="8"/>
  <c r="N33" i="8"/>
  <c r="N16" i="7"/>
  <c r="N16" i="6"/>
  <c r="N20" i="6"/>
  <c r="N18" i="6"/>
  <c r="N19" i="6"/>
  <c r="N17" i="6"/>
  <c r="N21" i="6"/>
  <c r="N26" i="4"/>
  <c r="N25" i="4"/>
  <c r="N18" i="5"/>
  <c r="N20" i="5"/>
  <c r="N17" i="5"/>
  <c r="N16" i="5"/>
  <c r="N19" i="5"/>
  <c r="N19" i="4"/>
  <c r="N22" i="4"/>
  <c r="N16" i="4"/>
  <c r="N17" i="4"/>
  <c r="N20" i="4"/>
  <c r="N23" i="4"/>
  <c r="N24" i="4"/>
  <c r="N18" i="4"/>
  <c r="N21" i="3"/>
  <c r="N25" i="3"/>
  <c r="N23" i="3"/>
  <c r="N19" i="3"/>
  <c r="N28" i="3"/>
  <c r="N20" i="3"/>
  <c r="N22" i="3"/>
  <c r="N16" i="3"/>
  <c r="N27" i="3"/>
  <c r="N17" i="3"/>
  <c r="N18" i="3"/>
  <c r="N26" i="3"/>
  <c r="N24" i="3"/>
  <c r="E7" i="1"/>
  <c r="B27" i="15" l="1"/>
  <c r="J30" i="1"/>
  <c r="H19" i="1"/>
  <c r="B43" i="15"/>
  <c r="B33" i="13"/>
  <c r="B27" i="9"/>
  <c r="B24" i="9"/>
  <c r="B34" i="32"/>
  <c r="B17" i="10"/>
  <c r="B37" i="32"/>
  <c r="B17" i="32"/>
  <c r="B36" i="32"/>
  <c r="B30" i="32"/>
  <c r="B38" i="32"/>
  <c r="B29" i="32"/>
  <c r="B27" i="32"/>
  <c r="B25" i="32"/>
  <c r="B41" i="32"/>
  <c r="B33" i="32"/>
  <c r="B35" i="32"/>
  <c r="B28" i="32"/>
  <c r="B40" i="32"/>
  <c r="B31" i="32"/>
  <c r="B24" i="32"/>
  <c r="B22" i="32"/>
  <c r="B16" i="32"/>
  <c r="B32" i="32"/>
  <c r="B18" i="32"/>
  <c r="B20" i="32"/>
  <c r="B26" i="32"/>
  <c r="B23" i="32"/>
  <c r="B21" i="32"/>
  <c r="B39" i="32"/>
  <c r="B19" i="32"/>
  <c r="B29" i="8"/>
  <c r="B29" i="13"/>
  <c r="B25" i="13"/>
  <c r="B31" i="13"/>
  <c r="B38" i="14"/>
  <c r="B65" i="18"/>
  <c r="B37" i="18"/>
  <c r="B20" i="18"/>
  <c r="B42" i="19"/>
  <c r="B64" i="19"/>
  <c r="B38" i="20"/>
  <c r="B37" i="20"/>
  <c r="B59" i="21"/>
  <c r="B19" i="21"/>
  <c r="B61" i="22"/>
  <c r="B29" i="23"/>
  <c r="B61" i="24"/>
  <c r="B49" i="25"/>
  <c r="B24" i="25"/>
  <c r="B34" i="26"/>
  <c r="B38" i="26"/>
  <c r="B33" i="27"/>
  <c r="B37" i="27"/>
  <c r="B53" i="28"/>
  <c r="B30" i="29"/>
  <c r="B57" i="29"/>
  <c r="B49" i="30"/>
  <c r="B57" i="30"/>
  <c r="B49" i="31"/>
  <c r="B34" i="31"/>
  <c r="B62" i="31"/>
  <c r="B27" i="31"/>
  <c r="B43" i="31"/>
  <c r="B23" i="31"/>
  <c r="B55" i="31"/>
  <c r="B29" i="31"/>
  <c r="B36" i="31"/>
  <c r="B61" i="31"/>
  <c r="B57" i="31"/>
  <c r="B44" i="31"/>
  <c r="B64" i="31"/>
  <c r="B41" i="31"/>
  <c r="B60" i="31"/>
  <c r="B30" i="31"/>
  <c r="B46" i="31"/>
  <c r="B31" i="31"/>
  <c r="B59" i="31"/>
  <c r="B37" i="31"/>
  <c r="B42" i="31"/>
  <c r="B24" i="31"/>
  <c r="B33" i="31"/>
  <c r="B20" i="31"/>
  <c r="B65" i="31"/>
  <c r="B58" i="31"/>
  <c r="B17" i="31"/>
  <c r="B19" i="31"/>
  <c r="B35" i="31"/>
  <c r="B51" i="31"/>
  <c r="B39" i="31"/>
  <c r="B63" i="31"/>
  <c r="B45" i="31"/>
  <c r="B48" i="31"/>
  <c r="B16" i="31"/>
  <c r="B18" i="31"/>
  <c r="B32" i="31"/>
  <c r="B52" i="31"/>
  <c r="B40" i="31"/>
  <c r="B22" i="31"/>
  <c r="B38" i="31"/>
  <c r="B54" i="31"/>
  <c r="B47" i="31"/>
  <c r="B21" i="31"/>
  <c r="B53" i="31"/>
  <c r="B56" i="31"/>
  <c r="B50" i="31"/>
  <c r="B26" i="31"/>
  <c r="B25" i="31"/>
  <c r="B20" i="30"/>
  <c r="B24" i="30"/>
  <c r="B41" i="30"/>
  <c r="B61" i="30"/>
  <c r="B32" i="30"/>
  <c r="B18" i="30"/>
  <c r="B34" i="30"/>
  <c r="B50" i="30"/>
  <c r="B23" i="30"/>
  <c r="B39" i="30"/>
  <c r="B55" i="30"/>
  <c r="B17" i="30"/>
  <c r="B36" i="30"/>
  <c r="B21" i="30"/>
  <c r="B40" i="30"/>
  <c r="B16" i="30"/>
  <c r="B29" i="30"/>
  <c r="B48" i="30"/>
  <c r="B22" i="30"/>
  <c r="B38" i="30"/>
  <c r="B54" i="30"/>
  <c r="B27" i="30"/>
  <c r="B43" i="30"/>
  <c r="B59" i="30"/>
  <c r="B33" i="30"/>
  <c r="B52" i="30"/>
  <c r="B37" i="30"/>
  <c r="B56" i="30"/>
  <c r="B65" i="30"/>
  <c r="B28" i="30"/>
  <c r="B45" i="30"/>
  <c r="B64" i="30"/>
  <c r="B26" i="30"/>
  <c r="B42" i="30"/>
  <c r="B58" i="30"/>
  <c r="B31" i="30"/>
  <c r="B47" i="30"/>
  <c r="B63" i="30"/>
  <c r="B53" i="30"/>
  <c r="B25" i="30"/>
  <c r="B44" i="30"/>
  <c r="B19" i="30"/>
  <c r="B30" i="30"/>
  <c r="B46" i="30"/>
  <c r="B62" i="30"/>
  <c r="B35" i="30"/>
  <c r="B51" i="30"/>
  <c r="B26" i="29"/>
  <c r="B50" i="29"/>
  <c r="B20" i="29"/>
  <c r="B36" i="29"/>
  <c r="B52" i="29"/>
  <c r="B19" i="29"/>
  <c r="B35" i="29"/>
  <c r="B51" i="29"/>
  <c r="B29" i="29"/>
  <c r="B25" i="29"/>
  <c r="B65" i="29"/>
  <c r="B38" i="29"/>
  <c r="B34" i="29"/>
  <c r="B54" i="29"/>
  <c r="B24" i="29"/>
  <c r="B40" i="29"/>
  <c r="B56" i="29"/>
  <c r="B23" i="29"/>
  <c r="B39" i="29"/>
  <c r="B55" i="29"/>
  <c r="B45" i="29"/>
  <c r="B41" i="29"/>
  <c r="B21" i="29"/>
  <c r="B17" i="29"/>
  <c r="B46" i="29"/>
  <c r="B42" i="29"/>
  <c r="B62" i="29"/>
  <c r="B28" i="29"/>
  <c r="B44" i="29"/>
  <c r="B60" i="29"/>
  <c r="B27" i="29"/>
  <c r="B43" i="29"/>
  <c r="B59" i="29"/>
  <c r="B37" i="29"/>
  <c r="B53" i="29"/>
  <c r="B33" i="29"/>
  <c r="B22" i="29"/>
  <c r="B18" i="29"/>
  <c r="B58" i="29"/>
  <c r="B16" i="29"/>
  <c r="B32" i="29"/>
  <c r="B48" i="29"/>
  <c r="B64" i="29"/>
  <c r="B31" i="29"/>
  <c r="B47" i="29"/>
  <c r="B63" i="29"/>
  <c r="B49" i="29"/>
  <c r="B61" i="29"/>
  <c r="B26" i="28"/>
  <c r="B17" i="28"/>
  <c r="B25" i="28"/>
  <c r="B42" i="28"/>
  <c r="B46" i="28"/>
  <c r="B62" i="28"/>
  <c r="B28" i="28"/>
  <c r="B44" i="28"/>
  <c r="B60" i="28"/>
  <c r="B27" i="28"/>
  <c r="B43" i="28"/>
  <c r="B59" i="28"/>
  <c r="B45" i="28"/>
  <c r="B18" i="28"/>
  <c r="B22" i="28"/>
  <c r="B58" i="28"/>
  <c r="B16" i="28"/>
  <c r="B32" i="28"/>
  <c r="B48" i="28"/>
  <c r="B64" i="28"/>
  <c r="B31" i="28"/>
  <c r="B47" i="28"/>
  <c r="B63" i="28"/>
  <c r="B41" i="28"/>
  <c r="B49" i="28"/>
  <c r="B21" i="28"/>
  <c r="B30" i="28"/>
  <c r="B50" i="28"/>
  <c r="B20" i="28"/>
  <c r="B52" i="28"/>
  <c r="B19" i="28"/>
  <c r="B35" i="28"/>
  <c r="B51" i="28"/>
  <c r="B57" i="28"/>
  <c r="B61" i="28"/>
  <c r="B65" i="28"/>
  <c r="B36" i="28"/>
  <c r="B37" i="28"/>
  <c r="B34" i="28"/>
  <c r="B38" i="28"/>
  <c r="B54" i="28"/>
  <c r="B24" i="28"/>
  <c r="B40" i="28"/>
  <c r="B56" i="28"/>
  <c r="B23" i="28"/>
  <c r="B39" i="28"/>
  <c r="B55" i="28"/>
  <c r="B29" i="28"/>
  <c r="B33" i="28"/>
  <c r="B57" i="27"/>
  <c r="B41" i="27"/>
  <c r="B38" i="27"/>
  <c r="B34" i="27"/>
  <c r="B58" i="27"/>
  <c r="B28" i="27"/>
  <c r="B44" i="27"/>
  <c r="B60" i="27"/>
  <c r="B23" i="27"/>
  <c r="B39" i="27"/>
  <c r="B55" i="27"/>
  <c r="B17" i="27"/>
  <c r="B46" i="27"/>
  <c r="B42" i="27"/>
  <c r="B16" i="27"/>
  <c r="B32" i="27"/>
  <c r="B48" i="27"/>
  <c r="B64" i="27"/>
  <c r="B27" i="27"/>
  <c r="B43" i="27"/>
  <c r="B59" i="27"/>
  <c r="B49" i="27"/>
  <c r="B29" i="27"/>
  <c r="B61" i="27"/>
  <c r="B22" i="27"/>
  <c r="B18" i="27"/>
  <c r="B54" i="27"/>
  <c r="B20" i="27"/>
  <c r="B36" i="27"/>
  <c r="B52" i="27"/>
  <c r="B50" i="27"/>
  <c r="B31" i="27"/>
  <c r="B47" i="27"/>
  <c r="B63" i="27"/>
  <c r="B65" i="27"/>
  <c r="B45" i="27"/>
  <c r="B25" i="27"/>
  <c r="B30" i="27"/>
  <c r="B26" i="27"/>
  <c r="B62" i="27"/>
  <c r="B24" i="27"/>
  <c r="B40" i="27"/>
  <c r="B56" i="27"/>
  <c r="B19" i="27"/>
  <c r="B35" i="27"/>
  <c r="B51" i="27"/>
  <c r="B21" i="27"/>
  <c r="B53" i="27"/>
  <c r="B53" i="26"/>
  <c r="B57" i="26"/>
  <c r="B61" i="26"/>
  <c r="B45" i="26"/>
  <c r="B65" i="26"/>
  <c r="B42" i="26"/>
  <c r="B46" i="26"/>
  <c r="B62" i="26"/>
  <c r="B28" i="26"/>
  <c r="B44" i="26"/>
  <c r="B60" i="26"/>
  <c r="B27" i="26"/>
  <c r="B43" i="26"/>
  <c r="B59" i="26"/>
  <c r="B21" i="26"/>
  <c r="B29" i="26"/>
  <c r="B37" i="26"/>
  <c r="B18" i="26"/>
  <c r="B22" i="26"/>
  <c r="B54" i="26"/>
  <c r="B16" i="26"/>
  <c r="B32" i="26"/>
  <c r="B48" i="26"/>
  <c r="B64" i="26"/>
  <c r="B31" i="26"/>
  <c r="B47" i="26"/>
  <c r="B63" i="26"/>
  <c r="B17" i="26"/>
  <c r="B25" i="26"/>
  <c r="B26" i="26"/>
  <c r="B30" i="26"/>
  <c r="B50" i="26"/>
  <c r="B20" i="26"/>
  <c r="B36" i="26"/>
  <c r="B52" i="26"/>
  <c r="B19" i="26"/>
  <c r="B35" i="26"/>
  <c r="B51" i="26"/>
  <c r="B33" i="26"/>
  <c r="B41" i="26"/>
  <c r="B49" i="26"/>
  <c r="B58" i="26"/>
  <c r="B24" i="26"/>
  <c r="B40" i="26"/>
  <c r="B56" i="26"/>
  <c r="B23" i="26"/>
  <c r="B39" i="26"/>
  <c r="B55" i="26"/>
  <c r="B54" i="25"/>
  <c r="B21" i="25"/>
  <c r="B38" i="25"/>
  <c r="B34" i="25"/>
  <c r="B16" i="25"/>
  <c r="B32" i="25"/>
  <c r="B48" i="25"/>
  <c r="B64" i="25"/>
  <c r="B23" i="25"/>
  <c r="B39" i="25"/>
  <c r="B55" i="25"/>
  <c r="B53" i="25"/>
  <c r="B46" i="25"/>
  <c r="B42" i="25"/>
  <c r="B20" i="25"/>
  <c r="B36" i="25"/>
  <c r="B52" i="25"/>
  <c r="B50" i="25"/>
  <c r="B27" i="25"/>
  <c r="B43" i="25"/>
  <c r="B59" i="25"/>
  <c r="B17" i="25"/>
  <c r="B61" i="25"/>
  <c r="B65" i="25"/>
  <c r="B22" i="25"/>
  <c r="B18" i="25"/>
  <c r="B58" i="25"/>
  <c r="B40" i="25"/>
  <c r="B56" i="25"/>
  <c r="B47" i="25"/>
  <c r="B63" i="25"/>
  <c r="B57" i="25"/>
  <c r="B45" i="25"/>
  <c r="B33" i="25"/>
  <c r="B31" i="25"/>
  <c r="B41" i="25"/>
  <c r="B30" i="25"/>
  <c r="B26" i="25"/>
  <c r="B62" i="25"/>
  <c r="B28" i="25"/>
  <c r="B44" i="25"/>
  <c r="B60" i="25"/>
  <c r="B19" i="25"/>
  <c r="B35" i="25"/>
  <c r="B51" i="25"/>
  <c r="B29" i="25"/>
  <c r="B25" i="25"/>
  <c r="B37" i="25"/>
  <c r="B45" i="24"/>
  <c r="B37" i="24"/>
  <c r="B18" i="24"/>
  <c r="B22" i="24"/>
  <c r="B54" i="24"/>
  <c r="B24" i="24"/>
  <c r="B40" i="24"/>
  <c r="B56" i="24"/>
  <c r="B58" i="24"/>
  <c r="B31" i="24"/>
  <c r="B47" i="24"/>
  <c r="B63" i="24"/>
  <c r="B17" i="24"/>
  <c r="B26" i="24"/>
  <c r="B30" i="24"/>
  <c r="B62" i="24"/>
  <c r="B28" i="24"/>
  <c r="B44" i="24"/>
  <c r="B60" i="24"/>
  <c r="B19" i="24"/>
  <c r="B35" i="24"/>
  <c r="B51" i="24"/>
  <c r="B57" i="24"/>
  <c r="B33" i="24"/>
  <c r="B34" i="24"/>
  <c r="B38" i="24"/>
  <c r="B16" i="24"/>
  <c r="B32" i="24"/>
  <c r="B48" i="24"/>
  <c r="B64" i="24"/>
  <c r="B23" i="24"/>
  <c r="B39" i="24"/>
  <c r="B55" i="24"/>
  <c r="B25" i="24"/>
  <c r="B65" i="24"/>
  <c r="B49" i="24"/>
  <c r="B53" i="24"/>
  <c r="B42" i="24"/>
  <c r="B46" i="24"/>
  <c r="B20" i="24"/>
  <c r="B36" i="24"/>
  <c r="B52" i="24"/>
  <c r="B50" i="24"/>
  <c r="B27" i="24"/>
  <c r="B43" i="24"/>
  <c r="B59" i="24"/>
  <c r="B41" i="24"/>
  <c r="B29" i="24"/>
  <c r="B17" i="23"/>
  <c r="B65" i="23"/>
  <c r="B26" i="23"/>
  <c r="B30" i="23"/>
  <c r="B58" i="23"/>
  <c r="B24" i="23"/>
  <c r="B40" i="23"/>
  <c r="B56" i="23"/>
  <c r="B19" i="23"/>
  <c r="B35" i="23"/>
  <c r="B51" i="23"/>
  <c r="B34" i="23"/>
  <c r="B38" i="23"/>
  <c r="B62" i="23"/>
  <c r="B28" i="23"/>
  <c r="B44" i="23"/>
  <c r="B60" i="23"/>
  <c r="B23" i="23"/>
  <c r="B39" i="23"/>
  <c r="B55" i="23"/>
  <c r="B42" i="23"/>
  <c r="B46" i="23"/>
  <c r="B16" i="23"/>
  <c r="B32" i="23"/>
  <c r="B48" i="23"/>
  <c r="B64" i="23"/>
  <c r="B27" i="23"/>
  <c r="B43" i="23"/>
  <c r="B59" i="23"/>
  <c r="B18" i="23"/>
  <c r="B22" i="23"/>
  <c r="B50" i="23"/>
  <c r="B20" i="23"/>
  <c r="B36" i="23"/>
  <c r="B52" i="23"/>
  <c r="B54" i="23"/>
  <c r="B31" i="23"/>
  <c r="B47" i="23"/>
  <c r="B63" i="23"/>
  <c r="B26" i="22"/>
  <c r="B30" i="22"/>
  <c r="B50" i="22"/>
  <c r="B20" i="22"/>
  <c r="B36" i="22"/>
  <c r="B52" i="22"/>
  <c r="B19" i="22"/>
  <c r="B35" i="22"/>
  <c r="B51" i="22"/>
  <c r="B65" i="22"/>
  <c r="B41" i="22"/>
  <c r="B34" i="22"/>
  <c r="B38" i="22"/>
  <c r="B58" i="22"/>
  <c r="B24" i="22"/>
  <c r="B40" i="22"/>
  <c r="B56" i="22"/>
  <c r="B23" i="22"/>
  <c r="B39" i="22"/>
  <c r="B55" i="22"/>
  <c r="B25" i="22"/>
  <c r="B45" i="22"/>
  <c r="B53" i="22"/>
  <c r="B57" i="22"/>
  <c r="B42" i="22"/>
  <c r="B46" i="22"/>
  <c r="B62" i="22"/>
  <c r="B28" i="22"/>
  <c r="B44" i="22"/>
  <c r="B60" i="22"/>
  <c r="B27" i="22"/>
  <c r="B43" i="22"/>
  <c r="B59" i="22"/>
  <c r="B29" i="22"/>
  <c r="B37" i="22"/>
  <c r="B18" i="22"/>
  <c r="B22" i="22"/>
  <c r="B54" i="22"/>
  <c r="B16" i="22"/>
  <c r="B32" i="22"/>
  <c r="B48" i="22"/>
  <c r="B64" i="22"/>
  <c r="B31" i="22"/>
  <c r="B47" i="22"/>
  <c r="B63" i="22"/>
  <c r="B17" i="22"/>
  <c r="B33" i="22"/>
  <c r="B21" i="22"/>
  <c r="B17" i="21"/>
  <c r="B42" i="21"/>
  <c r="B45" i="21"/>
  <c r="B41" i="21"/>
  <c r="B63" i="21"/>
  <c r="B65" i="21"/>
  <c r="B29" i="21"/>
  <c r="B25" i="21"/>
  <c r="B26" i="21"/>
  <c r="B30" i="21"/>
  <c r="B62" i="21"/>
  <c r="B28" i="21"/>
  <c r="B44" i="21"/>
  <c r="B60" i="21"/>
  <c r="B33" i="21"/>
  <c r="B61" i="21"/>
  <c r="B51" i="21"/>
  <c r="B53" i="21"/>
  <c r="B34" i="21"/>
  <c r="B38" i="21"/>
  <c r="B16" i="21"/>
  <c r="B32" i="21"/>
  <c r="B48" i="21"/>
  <c r="B64" i="21"/>
  <c r="B55" i="21"/>
  <c r="B57" i="21"/>
  <c r="B23" i="21"/>
  <c r="B35" i="21"/>
  <c r="B50" i="21"/>
  <c r="B46" i="21"/>
  <c r="B20" i="21"/>
  <c r="B36" i="21"/>
  <c r="B52" i="21"/>
  <c r="B43" i="21"/>
  <c r="B47" i="21"/>
  <c r="B21" i="21"/>
  <c r="B49" i="21"/>
  <c r="B27" i="21"/>
  <c r="B39" i="21"/>
  <c r="B18" i="21"/>
  <c r="B22" i="21"/>
  <c r="B58" i="21"/>
  <c r="B24" i="21"/>
  <c r="B40" i="21"/>
  <c r="B56" i="21"/>
  <c r="B54" i="21"/>
  <c r="B31" i="21"/>
  <c r="B37" i="21"/>
  <c r="B29" i="20"/>
  <c r="B33" i="20"/>
  <c r="B30" i="20"/>
  <c r="B34" i="20"/>
  <c r="B58" i="20"/>
  <c r="B28" i="20"/>
  <c r="B44" i="20"/>
  <c r="B60" i="20"/>
  <c r="B23" i="20"/>
  <c r="B39" i="20"/>
  <c r="B55" i="20"/>
  <c r="B42" i="20"/>
  <c r="B16" i="20"/>
  <c r="B32" i="20"/>
  <c r="B48" i="20"/>
  <c r="B64" i="20"/>
  <c r="B27" i="20"/>
  <c r="B43" i="20"/>
  <c r="B59" i="20"/>
  <c r="B61" i="20"/>
  <c r="B46" i="20"/>
  <c r="B50" i="20"/>
  <c r="B20" i="20"/>
  <c r="B36" i="20"/>
  <c r="B52" i="20"/>
  <c r="B54" i="20"/>
  <c r="B31" i="20"/>
  <c r="B47" i="20"/>
  <c r="B63" i="20"/>
  <c r="B25" i="20"/>
  <c r="B22" i="20"/>
  <c r="B26" i="20"/>
  <c r="B62" i="20"/>
  <c r="B24" i="20"/>
  <c r="B40" i="20"/>
  <c r="B56" i="20"/>
  <c r="B19" i="20"/>
  <c r="B35" i="20"/>
  <c r="B51" i="20"/>
  <c r="B57" i="20"/>
  <c r="B21" i="20"/>
  <c r="B41" i="20"/>
  <c r="B21" i="19"/>
  <c r="B43" i="19"/>
  <c r="B50" i="19"/>
  <c r="B49" i="19"/>
  <c r="B30" i="19"/>
  <c r="B54" i="19"/>
  <c r="B40" i="19"/>
  <c r="B19" i="19"/>
  <c r="B33" i="19"/>
  <c r="B65" i="19"/>
  <c r="B38" i="19"/>
  <c r="B34" i="19"/>
  <c r="B62" i="19"/>
  <c r="B28" i="19"/>
  <c r="B44" i="19"/>
  <c r="B60" i="19"/>
  <c r="B23" i="19"/>
  <c r="B39" i="19"/>
  <c r="B55" i="19"/>
  <c r="B29" i="19"/>
  <c r="B17" i="19"/>
  <c r="B46" i="19"/>
  <c r="B16" i="19"/>
  <c r="B32" i="19"/>
  <c r="B48" i="19"/>
  <c r="B27" i="19"/>
  <c r="B59" i="19"/>
  <c r="B25" i="19"/>
  <c r="B45" i="19"/>
  <c r="B37" i="19"/>
  <c r="B22" i="19"/>
  <c r="B18" i="19"/>
  <c r="B20" i="19"/>
  <c r="B36" i="19"/>
  <c r="B52" i="19"/>
  <c r="B58" i="19"/>
  <c r="B31" i="19"/>
  <c r="B47" i="19"/>
  <c r="B63" i="19"/>
  <c r="B57" i="19"/>
  <c r="B61" i="19"/>
  <c r="B41" i="19"/>
  <c r="B26" i="19"/>
  <c r="B24" i="19"/>
  <c r="B56" i="19"/>
  <c r="B35" i="19"/>
  <c r="B51" i="19"/>
  <c r="B53" i="19"/>
  <c r="B53" i="18"/>
  <c r="B38" i="18"/>
  <c r="B34" i="18"/>
  <c r="B36" i="18"/>
  <c r="B52" i="18"/>
  <c r="B54" i="18"/>
  <c r="B27" i="18"/>
  <c r="B43" i="18"/>
  <c r="B59" i="18"/>
  <c r="B61" i="18"/>
  <c r="B25" i="18"/>
  <c r="B17" i="18"/>
  <c r="B46" i="18"/>
  <c r="B42" i="18"/>
  <c r="B40" i="18"/>
  <c r="B56" i="18"/>
  <c r="B62" i="18"/>
  <c r="B31" i="18"/>
  <c r="B47" i="18"/>
  <c r="B63" i="18"/>
  <c r="B24" i="18"/>
  <c r="B41" i="18"/>
  <c r="B16" i="18"/>
  <c r="B57" i="18"/>
  <c r="B22" i="18"/>
  <c r="B18" i="18"/>
  <c r="B50" i="18"/>
  <c r="B44" i="18"/>
  <c r="B60" i="18"/>
  <c r="B19" i="18"/>
  <c r="B35" i="18"/>
  <c r="B51" i="18"/>
  <c r="B21" i="18"/>
  <c r="B33" i="18"/>
  <c r="B29" i="18"/>
  <c r="B28" i="18"/>
  <c r="B30" i="18"/>
  <c r="B26" i="18"/>
  <c r="B58" i="18"/>
  <c r="B48" i="18"/>
  <c r="B64" i="18"/>
  <c r="B23" i="18"/>
  <c r="B39" i="18"/>
  <c r="B55" i="18"/>
  <c r="B45" i="18"/>
  <c r="B49" i="18"/>
  <c r="B33" i="15"/>
  <c r="B37" i="15"/>
  <c r="B26" i="15"/>
  <c r="B40" i="15"/>
  <c r="B35" i="15"/>
  <c r="B30" i="15"/>
  <c r="B38" i="15"/>
  <c r="B18" i="15"/>
  <c r="B19" i="15"/>
  <c r="B23" i="15"/>
  <c r="B22" i="15"/>
  <c r="B32" i="15"/>
  <c r="B24" i="15"/>
  <c r="B28" i="15"/>
  <c r="B20" i="15"/>
  <c r="B39" i="15"/>
  <c r="B29" i="15"/>
  <c r="B16" i="15"/>
  <c r="B17" i="15"/>
  <c r="B21" i="15"/>
  <c r="B42" i="15"/>
  <c r="B31" i="15"/>
  <c r="B25" i="15"/>
  <c r="B36" i="15"/>
  <c r="B34" i="15"/>
  <c r="B41" i="15"/>
  <c r="B39" i="14"/>
  <c r="B32" i="14"/>
  <c r="B30" i="14"/>
  <c r="B27" i="14"/>
  <c r="B33" i="14"/>
  <c r="B18" i="14"/>
  <c r="B29" i="14"/>
  <c r="B26" i="14"/>
  <c r="B17" i="14"/>
  <c r="B24" i="14"/>
  <c r="B28" i="14"/>
  <c r="B21" i="14"/>
  <c r="B25" i="14"/>
  <c r="B35" i="14"/>
  <c r="B37" i="14"/>
  <c r="B20" i="14"/>
  <c r="B23" i="14"/>
  <c r="B31" i="14"/>
  <c r="B19" i="14"/>
  <c r="B34" i="14"/>
  <c r="B36" i="14"/>
  <c r="B22" i="14"/>
  <c r="B16" i="14"/>
  <c r="B43" i="13"/>
  <c r="B21" i="13"/>
  <c r="B41" i="13"/>
  <c r="B19" i="13"/>
  <c r="B36" i="13"/>
  <c r="B45" i="13"/>
  <c r="B24" i="13"/>
  <c r="B17" i="13"/>
  <c r="B46" i="13"/>
  <c r="B32" i="13"/>
  <c r="B16" i="13"/>
  <c r="B35" i="13"/>
  <c r="B44" i="13"/>
  <c r="B22" i="13"/>
  <c r="B28" i="13"/>
  <c r="B40" i="13"/>
  <c r="B42" i="13"/>
  <c r="B18" i="13"/>
  <c r="B47" i="13"/>
  <c r="B37" i="13"/>
  <c r="B20" i="13"/>
  <c r="B34" i="13"/>
  <c r="B39" i="13"/>
  <c r="B38" i="13"/>
  <c r="B30" i="13"/>
  <c r="B27" i="13"/>
  <c r="B23" i="13"/>
  <c r="B16" i="12"/>
  <c r="B19" i="12"/>
  <c r="B16" i="11"/>
  <c r="B32" i="10"/>
  <c r="B22" i="10"/>
  <c r="B36" i="10"/>
  <c r="B16" i="10"/>
  <c r="B34" i="10"/>
  <c r="B24" i="10"/>
  <c r="B33" i="10"/>
  <c r="B18" i="10"/>
  <c r="B28" i="10"/>
  <c r="B19" i="10"/>
  <c r="B20" i="10"/>
  <c r="B31" i="10"/>
  <c r="B27" i="10"/>
  <c r="B26" i="10"/>
  <c r="B35" i="10"/>
  <c r="B29" i="10"/>
  <c r="B30" i="10"/>
  <c r="B25" i="10"/>
  <c r="B37" i="10"/>
  <c r="B23" i="10"/>
  <c r="B21" i="10"/>
  <c r="B16" i="9"/>
  <c r="B18" i="9"/>
  <c r="B21" i="9"/>
  <c r="B25" i="9"/>
  <c r="B29" i="9"/>
  <c r="B26" i="9"/>
  <c r="B22" i="9"/>
  <c r="B19" i="9"/>
  <c r="B28" i="9"/>
  <c r="B23" i="9"/>
  <c r="B20" i="9"/>
  <c r="B30" i="9"/>
  <c r="B17" i="9"/>
  <c r="B22" i="8"/>
  <c r="B32" i="8"/>
  <c r="B38" i="8"/>
  <c r="B24" i="8"/>
  <c r="B20" i="8"/>
  <c r="B35" i="8"/>
  <c r="B17" i="8"/>
  <c r="B28" i="8"/>
  <c r="B16" i="8"/>
  <c r="B37" i="8"/>
  <c r="B30" i="8"/>
  <c r="B18" i="8"/>
  <c r="B21" i="8"/>
  <c r="B43" i="8"/>
  <c r="B33" i="8"/>
  <c r="B42" i="8"/>
  <c r="B25" i="8"/>
  <c r="B39" i="8"/>
  <c r="B26" i="8"/>
  <c r="B40" i="8"/>
  <c r="B31" i="8"/>
  <c r="B34" i="8"/>
  <c r="B23" i="8"/>
  <c r="B44" i="8"/>
  <c r="B27" i="8"/>
  <c r="B19" i="8"/>
  <c r="B41" i="8"/>
  <c r="B36" i="8"/>
  <c r="B16" i="7"/>
  <c r="B17" i="6"/>
  <c r="B16" i="6"/>
  <c r="B20" i="6"/>
  <c r="B21" i="6"/>
  <c r="B19" i="6"/>
  <c r="B18" i="6"/>
  <c r="F7" i="1"/>
  <c r="L31" i="1"/>
  <c r="L26" i="1"/>
  <c r="L19" i="1"/>
  <c r="L23" i="1"/>
  <c r="L25" i="1"/>
  <c r="J16" i="1"/>
  <c r="J32" i="1"/>
  <c r="J28" i="1"/>
  <c r="J17" i="1"/>
  <c r="H34" i="1"/>
  <c r="H27" i="1"/>
  <c r="H30" i="1"/>
  <c r="H29" i="1"/>
  <c r="H20" i="1"/>
  <c r="H21" i="1"/>
  <c r="L32" i="1"/>
  <c r="J27" i="1"/>
  <c r="J29" i="1"/>
  <c r="L33" i="1"/>
  <c r="L24" i="1"/>
  <c r="L22" i="1"/>
  <c r="L18" i="1"/>
  <c r="J31" i="1"/>
  <c r="J26" i="1"/>
  <c r="J19" i="1"/>
  <c r="J23" i="1"/>
  <c r="J25" i="1"/>
  <c r="H16" i="1"/>
  <c r="H32" i="1"/>
  <c r="H28" i="1"/>
  <c r="H17" i="1"/>
  <c r="L16" i="1"/>
  <c r="L17" i="1"/>
  <c r="H24" i="1"/>
  <c r="H18" i="1"/>
  <c r="L34" i="1"/>
  <c r="L27" i="1"/>
  <c r="L30" i="1"/>
  <c r="L29" i="1"/>
  <c r="L20" i="1"/>
  <c r="J33" i="1"/>
  <c r="J24" i="1"/>
  <c r="J22" i="1"/>
  <c r="J18" i="1"/>
  <c r="H31" i="1"/>
  <c r="H26" i="1"/>
  <c r="H23" i="1"/>
  <c r="H25" i="1"/>
  <c r="L21" i="1"/>
  <c r="L28" i="1"/>
  <c r="J34" i="1"/>
  <c r="J20" i="1"/>
  <c r="H33" i="1"/>
  <c r="H22" i="1"/>
  <c r="J21" i="1"/>
  <c r="B18" i="5"/>
  <c r="B19" i="5"/>
  <c r="B17" i="5"/>
  <c r="B16" i="5"/>
  <c r="B20" i="5"/>
  <c r="B18" i="4"/>
  <c r="B25" i="4"/>
  <c r="B24" i="4"/>
  <c r="B23" i="4"/>
  <c r="B17" i="4"/>
  <c r="B16" i="4"/>
  <c r="B26" i="4"/>
  <c r="B22" i="4"/>
  <c r="B19" i="4"/>
  <c r="B20" i="4"/>
  <c r="B21" i="4"/>
  <c r="B24" i="3"/>
  <c r="B23" i="3"/>
  <c r="B27" i="3"/>
  <c r="B25" i="3"/>
  <c r="B21" i="3"/>
  <c r="B18" i="3"/>
  <c r="B16" i="3"/>
  <c r="B17" i="3"/>
  <c r="B20" i="3"/>
  <c r="B22" i="3"/>
  <c r="B28" i="3"/>
  <c r="B26" i="3"/>
  <c r="B19" i="3"/>
  <c r="M34" i="1"/>
  <c r="N34" i="1" s="1"/>
  <c r="M16" i="1"/>
  <c r="M31" i="1"/>
  <c r="M33" i="1"/>
  <c r="M27" i="1"/>
  <c r="M32" i="1"/>
  <c r="M26" i="1"/>
  <c r="M24" i="1"/>
  <c r="M30" i="1"/>
  <c r="M28" i="1"/>
  <c r="M29" i="1"/>
  <c r="M17" i="1"/>
  <c r="M23" i="1"/>
  <c r="M22" i="1"/>
  <c r="M20" i="1"/>
  <c r="M25" i="1"/>
  <c r="M18" i="1"/>
  <c r="M21" i="1"/>
  <c r="L14" i="1"/>
  <c r="K14" i="1"/>
  <c r="J14" i="1"/>
  <c r="I14" i="1"/>
  <c r="H14" i="1"/>
  <c r="G14" i="1"/>
  <c r="N33" i="1" l="1"/>
  <c r="N24" i="1"/>
  <c r="N22" i="1"/>
  <c r="N18" i="1"/>
  <c r="N26" i="1"/>
  <c r="N23" i="1"/>
  <c r="N27" i="1"/>
  <c r="N30" i="1"/>
  <c r="N29" i="1"/>
  <c r="N20" i="1"/>
  <c r="N21" i="1"/>
  <c r="N19" i="1"/>
  <c r="N25" i="1"/>
  <c r="N16" i="1"/>
  <c r="N32" i="1"/>
  <c r="N28" i="1"/>
  <c r="N17" i="1"/>
  <c r="N31" i="1"/>
  <c r="B26" i="1" l="1"/>
  <c r="B21" i="1"/>
  <c r="B16" i="1"/>
  <c r="B20" i="1"/>
  <c r="B22" i="1"/>
  <c r="B28" i="1"/>
  <c r="B32" i="1"/>
  <c r="B25" i="1"/>
  <c r="B17" i="1"/>
  <c r="B19" i="1"/>
  <c r="B27" i="1"/>
  <c r="B18" i="1"/>
  <c r="B33" i="1"/>
  <c r="B29" i="1"/>
  <c r="B31" i="1"/>
  <c r="B30" i="1"/>
  <c r="B34" i="1"/>
  <c r="B24" i="1"/>
  <c r="B23" i="1"/>
</calcChain>
</file>

<file path=xl/sharedStrings.xml><?xml version="1.0" encoding="utf-8"?>
<sst xmlns="http://schemas.openxmlformats.org/spreadsheetml/2006/main" count="1672" uniqueCount="533">
  <si>
    <t>PLEASE COMPLETE ALL GREY CELLS</t>
  </si>
  <si>
    <t>Venue</t>
  </si>
  <si>
    <t>Date</t>
  </si>
  <si>
    <t>Test</t>
  </si>
  <si>
    <t>Section</t>
  </si>
  <si>
    <t>Total Marks</t>
  </si>
  <si>
    <t>Judge</t>
  </si>
  <si>
    <t>Place</t>
  </si>
  <si>
    <t>Rider Name</t>
  </si>
  <si>
    <t>Membership
Number</t>
  </si>
  <si>
    <t>Horse Name</t>
  </si>
  <si>
    <t>Registration
Number</t>
  </si>
  <si>
    <t>Total
Marks</t>
  </si>
  <si>
    <t>Percentage</t>
  </si>
  <si>
    <t>Collective</t>
  </si>
  <si>
    <t>Variance</t>
  </si>
  <si>
    <t>Eligibility Notes</t>
  </si>
  <si>
    <t>Marks</t>
  </si>
  <si>
    <t>Number of Entries</t>
  </si>
  <si>
    <t>Preliminary 19</t>
  </si>
  <si>
    <t>Bronze</t>
  </si>
  <si>
    <t>E</t>
  </si>
  <si>
    <t>Novice 23</t>
  </si>
  <si>
    <t>Silver</t>
  </si>
  <si>
    <t>H</t>
  </si>
  <si>
    <t>Elementary 53</t>
  </si>
  <si>
    <t>C</t>
  </si>
  <si>
    <t>Medium 73</t>
  </si>
  <si>
    <t>M</t>
  </si>
  <si>
    <t>Advanced Medium 91</t>
  </si>
  <si>
    <t>B</t>
  </si>
  <si>
    <t>Prix St Georges</t>
  </si>
  <si>
    <t>Intermediate I</t>
  </si>
  <si>
    <t>FSM Preliminary</t>
  </si>
  <si>
    <t>FSM Novice</t>
  </si>
  <si>
    <t>FSM Elementary</t>
  </si>
  <si>
    <t>FSM Medium</t>
  </si>
  <si>
    <t>FSM Advanced Medium</t>
  </si>
  <si>
    <t>FSM Prix St Georges</t>
  </si>
  <si>
    <t>FSM Intermediate I</t>
  </si>
  <si>
    <t>Brook Farm Equestrian Club</t>
  </si>
  <si>
    <t>23rd July 2021</t>
  </si>
  <si>
    <t>24th July 2021</t>
  </si>
  <si>
    <t>25th July 2021</t>
  </si>
  <si>
    <t xml:space="preserve">Lesley Burling </t>
  </si>
  <si>
    <t xml:space="preserve">Lotte Olsen </t>
  </si>
  <si>
    <t>Graham Andrews</t>
  </si>
  <si>
    <t>Pam Bushell</t>
  </si>
  <si>
    <t>Jane Howard</t>
  </si>
  <si>
    <t xml:space="preserve">Joyce Wood </t>
  </si>
  <si>
    <t xml:space="preserve">Anita Darken </t>
  </si>
  <si>
    <t>Joyce Wood</t>
  </si>
  <si>
    <t>Anita Darken</t>
  </si>
  <si>
    <t>Ann Nicell</t>
  </si>
  <si>
    <t>Emma Pewter</t>
  </si>
  <si>
    <t>Laura Vandervleit</t>
  </si>
  <si>
    <t xml:space="preserve">Emma Pewter </t>
  </si>
  <si>
    <t xml:space="preserve">Laura Vandervleit </t>
  </si>
  <si>
    <t>Hayley Liddiard</t>
  </si>
  <si>
    <t>Penny Judd</t>
  </si>
  <si>
    <t>Gemma Pye</t>
  </si>
  <si>
    <t>Annette Scott</t>
  </si>
  <si>
    <t xml:space="preserve">Hayley Liddiard </t>
  </si>
  <si>
    <t>Lorraine Sattin</t>
  </si>
  <si>
    <t>Debbie Morgan</t>
  </si>
  <si>
    <t>Lotte Olsen</t>
  </si>
  <si>
    <t>Caroline Baker</t>
  </si>
  <si>
    <t>Zilver Actro</t>
  </si>
  <si>
    <t>Finneguela Obrien</t>
  </si>
  <si>
    <t>Donna Estrella</t>
  </si>
  <si>
    <t>Brachie Bronnie Doodles</t>
  </si>
  <si>
    <t>Christina Dowell</t>
  </si>
  <si>
    <t>Zafir</t>
  </si>
  <si>
    <t>Maria Carrasco</t>
  </si>
  <si>
    <t>Corlita</t>
  </si>
  <si>
    <t>Samantha Perry</t>
  </si>
  <si>
    <t>Marco X</t>
  </si>
  <si>
    <t>Sarah Wilson</t>
  </si>
  <si>
    <t>Easy Asset</t>
  </si>
  <si>
    <t>Holly Fegan</t>
  </si>
  <si>
    <t>Bolero's Dream</t>
  </si>
  <si>
    <t>Lisa Kimm</t>
  </si>
  <si>
    <t>Showmakers Gemini</t>
  </si>
  <si>
    <t>Tessa Halsall</t>
  </si>
  <si>
    <t>Tresaison Hallmark</t>
  </si>
  <si>
    <t>Sharon Gerard</t>
  </si>
  <si>
    <t>Sven II</t>
  </si>
  <si>
    <t>Cheryl Stacey</t>
  </si>
  <si>
    <t>Mannanan Cool Customer</t>
  </si>
  <si>
    <t>Philippa South</t>
  </si>
  <si>
    <t>Daiquiri</t>
  </si>
  <si>
    <t>Julie Brazier</t>
  </si>
  <si>
    <t>Daisy Grey II</t>
  </si>
  <si>
    <t>Ytsen H</t>
  </si>
  <si>
    <t>Laura Smith</t>
  </si>
  <si>
    <t>Goodie Two Shoes</t>
  </si>
  <si>
    <t>Christina Dodd</t>
  </si>
  <si>
    <t>Summerhouse Violet</t>
  </si>
  <si>
    <t>Sarah Hillier</t>
  </si>
  <si>
    <t>Winnetou Apache</t>
  </si>
  <si>
    <t>Jodie Smith</t>
  </si>
  <si>
    <t>Amber V</t>
  </si>
  <si>
    <t>Michelle Wilson</t>
  </si>
  <si>
    <t>Rock Step</t>
  </si>
  <si>
    <t>Emma Slater</t>
  </si>
  <si>
    <t>GOLDBAY V</t>
  </si>
  <si>
    <t>WD</t>
  </si>
  <si>
    <t>Katie Hunter</t>
  </si>
  <si>
    <t>Boy George II</t>
  </si>
  <si>
    <t>Mandy Scott</t>
  </si>
  <si>
    <t>Mustard</t>
  </si>
  <si>
    <t>Trevor Downham</t>
  </si>
  <si>
    <t>Di Grazia</t>
  </si>
  <si>
    <t>Hilary French</t>
  </si>
  <si>
    <t>Adaeus</t>
  </si>
  <si>
    <t>Victoria Ayling</t>
  </si>
  <si>
    <t>Lawbrook Mia Fantazy</t>
  </si>
  <si>
    <t>Louise Mcdonald</t>
  </si>
  <si>
    <t>Toy Boy Terry</t>
  </si>
  <si>
    <t>Samantha Smyth</t>
  </si>
  <si>
    <t>Showkira</t>
  </si>
  <si>
    <t>Stephanie Newman</t>
  </si>
  <si>
    <t>Roman II</t>
  </si>
  <si>
    <t>Alice Sweeney</t>
  </si>
  <si>
    <t>Fearless III</t>
  </si>
  <si>
    <t>Emma Holmes</t>
  </si>
  <si>
    <t>Meant To B</t>
  </si>
  <si>
    <t>Michelle Bone</t>
  </si>
  <si>
    <t>Decanters Tiddlywinks</t>
  </si>
  <si>
    <t>Amie Gramlick</t>
  </si>
  <si>
    <t>Heredero ER</t>
  </si>
  <si>
    <t>Shelley Brooks</t>
  </si>
  <si>
    <t>MADE ME LAARF</t>
  </si>
  <si>
    <t>Ardie</t>
  </si>
  <si>
    <t>Rowena Gilbert</t>
  </si>
  <si>
    <t>Mexican Serpent</t>
  </si>
  <si>
    <t>Katrina Hall</t>
  </si>
  <si>
    <t>King of the street</t>
  </si>
  <si>
    <t>Sarah Kendall</t>
  </si>
  <si>
    <t>Jo Jo II</t>
  </si>
  <si>
    <t>Trixi Gingell</t>
  </si>
  <si>
    <t>Contudo</t>
  </si>
  <si>
    <t>Samantha Wuidart (U21)</t>
  </si>
  <si>
    <t>Lince FS</t>
  </si>
  <si>
    <t>Katie Branley</t>
  </si>
  <si>
    <t>Buntino</t>
  </si>
  <si>
    <t>Tamara Strapp</t>
  </si>
  <si>
    <t>Diamond Nosey</t>
  </si>
  <si>
    <t>Lexus hof ter Zeedycke</t>
  </si>
  <si>
    <t>Charlotte Wickington</t>
  </si>
  <si>
    <t>Tardebigge Fancy Lady</t>
  </si>
  <si>
    <t>Jan Chopping</t>
  </si>
  <si>
    <t>Rachael Linzell</t>
  </si>
  <si>
    <t>Sandfontein C</t>
  </si>
  <si>
    <t>Elaine Wallace</t>
  </si>
  <si>
    <t>Fairway</t>
  </si>
  <si>
    <t>Shirley Babb</t>
  </si>
  <si>
    <t>Sorrentino D</t>
  </si>
  <si>
    <t>Maxine Dowman</t>
  </si>
  <si>
    <t>Biggles Tosha</t>
  </si>
  <si>
    <t>Duke of Light</t>
  </si>
  <si>
    <t>Eleanor Collins</t>
  </si>
  <si>
    <t>Bugac Faustus</t>
  </si>
  <si>
    <t>Gill Fullen</t>
  </si>
  <si>
    <t>Cincinatti V</t>
  </si>
  <si>
    <t>Wesley CJ</t>
  </si>
  <si>
    <t>Penny Lock</t>
  </si>
  <si>
    <t>Crazy L.A.'s Baby</t>
  </si>
  <si>
    <t>Sophie Chatwin</t>
  </si>
  <si>
    <t>Professional</t>
  </si>
  <si>
    <t>Janette Frost</t>
  </si>
  <si>
    <t>Midnight Cassini</t>
  </si>
  <si>
    <t>Sammy Page</t>
  </si>
  <si>
    <t>Singing Skyjacker</t>
  </si>
  <si>
    <t>Ellie Cox</t>
  </si>
  <si>
    <t>Freddie XV</t>
  </si>
  <si>
    <t>You've got a friend in me</t>
  </si>
  <si>
    <t>Maria Currant</t>
  </si>
  <si>
    <t>Septembers Rose</t>
  </si>
  <si>
    <t>Ellie Forbes</t>
  </si>
  <si>
    <t>Teffia</t>
  </si>
  <si>
    <t>Gemma Spence</t>
  </si>
  <si>
    <t>Bascote Robin</t>
  </si>
  <si>
    <t>Brookfield Hugo</t>
  </si>
  <si>
    <t>Liz Miles</t>
  </si>
  <si>
    <t>Black Echo</t>
  </si>
  <si>
    <t>Lydia Mcewen</t>
  </si>
  <si>
    <t>Firefly</t>
  </si>
  <si>
    <t>Karen Phillips</t>
  </si>
  <si>
    <t>Shinglehall Surprise</t>
  </si>
  <si>
    <t>Lucy Fell</t>
  </si>
  <si>
    <t>Horsin'Around</t>
  </si>
  <si>
    <t>Laura Johns</t>
  </si>
  <si>
    <t>Majestic gem</t>
  </si>
  <si>
    <t>Chelsey Rowe</t>
  </si>
  <si>
    <t>I am the man</t>
  </si>
  <si>
    <t>Penny Baker</t>
  </si>
  <si>
    <t>Wiston Chantilly</t>
  </si>
  <si>
    <t>Kerys St Ange</t>
  </si>
  <si>
    <t>Picket Line</t>
  </si>
  <si>
    <t>Georgia Fisher</t>
  </si>
  <si>
    <t>Dunn Star</t>
  </si>
  <si>
    <t>Jo Cambridge</t>
  </si>
  <si>
    <t>Escandalo LXXIX</t>
  </si>
  <si>
    <t>Nichola Burling</t>
  </si>
  <si>
    <t>Sebastian Castan Llachar</t>
  </si>
  <si>
    <t>Chloe Spalding</t>
  </si>
  <si>
    <t>Orlando I</t>
  </si>
  <si>
    <t>Suzy Smith</t>
  </si>
  <si>
    <t>Captain Kissinger</t>
  </si>
  <si>
    <t>Rocky Leahy (U21)</t>
  </si>
  <si>
    <t>Waxwing Pocket Money</t>
  </si>
  <si>
    <t>Lisa Perez</t>
  </si>
  <si>
    <t>Franklin's Double Dutch</t>
  </si>
  <si>
    <t>Leigh Gange</t>
  </si>
  <si>
    <t>Manwee Masquerade</t>
  </si>
  <si>
    <t>Maisie Filler (U21)</t>
  </si>
  <si>
    <t>Charlwood not the Norm</t>
  </si>
  <si>
    <t>Natalie Bridge</t>
  </si>
  <si>
    <t>Derwen Replicate</t>
  </si>
  <si>
    <t>Jess Underhill (U21)</t>
  </si>
  <si>
    <t>full of it</t>
  </si>
  <si>
    <t>Tristan Hudson</t>
  </si>
  <si>
    <t>Ringwood Valour</t>
  </si>
  <si>
    <t>Gina Elliott</t>
  </si>
  <si>
    <t>Hamberlins Minstrel</t>
  </si>
  <si>
    <t>Ann Maisel</t>
  </si>
  <si>
    <t>FILADA</t>
  </si>
  <si>
    <t>Violet Whitaker (U21)</t>
  </si>
  <si>
    <t>Bronheulog Precious</t>
  </si>
  <si>
    <t>Pippa Brent-Isherwood</t>
  </si>
  <si>
    <t>Sundancer III</t>
  </si>
  <si>
    <t>Emily Moxom</t>
  </si>
  <si>
    <t>Felix Laban</t>
  </si>
  <si>
    <t>Madisen Hall (U21)</t>
  </si>
  <si>
    <t>Zorro 2</t>
  </si>
  <si>
    <t>Lucy Stammers</t>
  </si>
  <si>
    <t>Tiggity Boo</t>
  </si>
  <si>
    <t>Alyesha Sale</t>
  </si>
  <si>
    <t>Sullivan's Choice</t>
  </si>
  <si>
    <t>Hattie Waugh (U21)</t>
  </si>
  <si>
    <t>Hennessy III</t>
  </si>
  <si>
    <t>Taylor Marsh</t>
  </si>
  <si>
    <t>Jan II</t>
  </si>
  <si>
    <t>Charlotte Coleman</t>
  </si>
  <si>
    <t>Kaizer De La Rouge</t>
  </si>
  <si>
    <t>Deon Maxwell</t>
  </si>
  <si>
    <t>Forrest D</t>
  </si>
  <si>
    <t>Parklodge Mini</t>
  </si>
  <si>
    <t>Isabelle Gregg</t>
  </si>
  <si>
    <t>Shinglehall Isabelle</t>
  </si>
  <si>
    <t>Amy Alexander</t>
  </si>
  <si>
    <t>LENZ</t>
  </si>
  <si>
    <t>Sharon Sheehan</t>
  </si>
  <si>
    <t>Cairnview Evolution</t>
  </si>
  <si>
    <t>Lilly Alexander</t>
  </si>
  <si>
    <t>Emmas diamond bay</t>
  </si>
  <si>
    <t>Emma Duncan</t>
  </si>
  <si>
    <t>Alterra Joey</t>
  </si>
  <si>
    <t>Valentino I</t>
  </si>
  <si>
    <t>Hannah Luesley (U21)</t>
  </si>
  <si>
    <t>Horizons Fürst Impression</t>
  </si>
  <si>
    <t>Jodie Steel</t>
  </si>
  <si>
    <t>Quinto Van De Moorskeshoeve</t>
  </si>
  <si>
    <t>Linda Bacon</t>
  </si>
  <si>
    <t>Khalieesi II</t>
  </si>
  <si>
    <t>Ziggi IX</t>
  </si>
  <si>
    <t>Katy Anderson</t>
  </si>
  <si>
    <t>Haygreens Surprise</t>
  </si>
  <si>
    <t>Nicole Guarnieri</t>
  </si>
  <si>
    <t>HOTSHOT ELRITE</t>
  </si>
  <si>
    <t>Sarah Prentice</t>
  </si>
  <si>
    <t>Comfrey II</t>
  </si>
  <si>
    <t>Charlotte Wheeler</t>
  </si>
  <si>
    <t>Herman IV</t>
  </si>
  <si>
    <t>Lisa Potter</t>
  </si>
  <si>
    <t>Connie IV</t>
  </si>
  <si>
    <t>KANTJE'S KIMANA</t>
  </si>
  <si>
    <t>Sharon Collins</t>
  </si>
  <si>
    <t>Mister Joseph</t>
  </si>
  <si>
    <t>Alice Hussey</t>
  </si>
  <si>
    <t>Jackpots Lucky legacy</t>
  </si>
  <si>
    <t>Niki Bown</t>
  </si>
  <si>
    <t>Mayshill Magic</t>
  </si>
  <si>
    <t>Ruby Robinson (U21)</t>
  </si>
  <si>
    <t>Bierway Ella Mae</t>
  </si>
  <si>
    <t>Jade Pascoe</t>
  </si>
  <si>
    <t>FLORENCE X</t>
  </si>
  <si>
    <t>Heidi Chilvers</t>
  </si>
  <si>
    <t>Theodore Sunset Eclipse</t>
  </si>
  <si>
    <t>Annette Clements</t>
  </si>
  <si>
    <t>Aragan II</t>
  </si>
  <si>
    <t>Jo Davie</t>
  </si>
  <si>
    <t>Chiddock Time Keeper</t>
  </si>
  <si>
    <t>Hollie Cannon</t>
  </si>
  <si>
    <t>Zuvola</t>
  </si>
  <si>
    <t>Zanna Saville</t>
  </si>
  <si>
    <t>Cipriani Herself</t>
  </si>
  <si>
    <t>Rachel Moore (U21)</t>
  </si>
  <si>
    <t>Elmer fan Sweach</t>
  </si>
  <si>
    <t>Dakota Sladden (U21)</t>
  </si>
  <si>
    <t>Limelights happy ever after</t>
  </si>
  <si>
    <t>joanne craig</t>
  </si>
  <si>
    <t>Infinity11</t>
  </si>
  <si>
    <t>Keira Beasley (U21)</t>
  </si>
  <si>
    <t>Moonspark Just William</t>
  </si>
  <si>
    <t>Emma Storm</t>
  </si>
  <si>
    <t>White Nite</t>
  </si>
  <si>
    <t>Union Black Sc</t>
  </si>
  <si>
    <t>Jasmine Barnard</t>
  </si>
  <si>
    <t>Maesmynach Perlen</t>
  </si>
  <si>
    <t>Katherine Field</t>
  </si>
  <si>
    <t>Cynheidrefawr Dylan</t>
  </si>
  <si>
    <t>Michele Shurety</t>
  </si>
  <si>
    <t>Delta Star of Orion</t>
  </si>
  <si>
    <t>Suzanne Hopkins</t>
  </si>
  <si>
    <t>Cool I Am</t>
  </si>
  <si>
    <t>Amelia Storer (U21)</t>
  </si>
  <si>
    <t>DITO VH VISSENBROEK Z</t>
  </si>
  <si>
    <t>Hilary Westgarth</t>
  </si>
  <si>
    <t>Royal Heritage</t>
  </si>
  <si>
    <t>Jessica Wolsey (U21)</t>
  </si>
  <si>
    <t>ST GILES SORPRESA</t>
  </si>
  <si>
    <t>Claire Smith</t>
  </si>
  <si>
    <t>Toronto's Amadeus</t>
  </si>
  <si>
    <t>Rebecca HOWLETT</t>
  </si>
  <si>
    <t>Somewhere Over the Rainbow</t>
  </si>
  <si>
    <t>Alia Cooper</t>
  </si>
  <si>
    <t>Brecknock Killer Queen</t>
  </si>
  <si>
    <t>Kate Sullivan</t>
  </si>
  <si>
    <t>Barravalley Breeze</t>
  </si>
  <si>
    <t>Jodi Godfrey</t>
  </si>
  <si>
    <t>CoCo Bean</t>
  </si>
  <si>
    <t>Sarah Turner</t>
  </si>
  <si>
    <t>Double Diamant UK</t>
  </si>
  <si>
    <t>Lola Saville (U21)</t>
  </si>
  <si>
    <t>Spot On My Lady At Cornwood</t>
  </si>
  <si>
    <t>Eliza Gardner (U21)</t>
  </si>
  <si>
    <t>Mandy Taylor</t>
  </si>
  <si>
    <t>Quilliam Houtiere</t>
  </si>
  <si>
    <t>Jennifer Philcox</t>
  </si>
  <si>
    <t>Londoner I</t>
  </si>
  <si>
    <t>Bryony Gray</t>
  </si>
  <si>
    <t>Prince Murphy</t>
  </si>
  <si>
    <t>Zoe King</t>
  </si>
  <si>
    <t>Hortons Groovey</t>
  </si>
  <si>
    <t>Louise Samuels</t>
  </si>
  <si>
    <t>Galaxy VCG</t>
  </si>
  <si>
    <t>Jayne Gray</t>
  </si>
  <si>
    <t>Annagh Colours</t>
  </si>
  <si>
    <t>Jennifer Harvey</t>
  </si>
  <si>
    <t>Torranach of Achnacarry</t>
  </si>
  <si>
    <t>Janet Hughes Hallett</t>
  </si>
  <si>
    <t>Newton Sunspike</t>
  </si>
  <si>
    <t>Vicky Shaw</t>
  </si>
  <si>
    <t>Debevans Dexter</t>
  </si>
  <si>
    <t>Tom Hawkins</t>
  </si>
  <si>
    <t>Kalimba</t>
  </si>
  <si>
    <t>Jennifer Hawkes</t>
  </si>
  <si>
    <t>DC Jamaica</t>
  </si>
  <si>
    <t>Daisy Bullman (U21)</t>
  </si>
  <si>
    <t>Godrics Dionysus</t>
  </si>
  <si>
    <t>Lucy Thomas (U21)</t>
  </si>
  <si>
    <t>Godrics Carpe Diem</t>
  </si>
  <si>
    <t>Sarah Ashworth</t>
  </si>
  <si>
    <t>Tuckmill Classic Diamond</t>
  </si>
  <si>
    <t>Watermill Rocks</t>
  </si>
  <si>
    <t>Natalie Altman</t>
  </si>
  <si>
    <t>Hero 7</t>
  </si>
  <si>
    <t>Susan Morriss</t>
  </si>
  <si>
    <t>Woodcroft Sylvester</t>
  </si>
  <si>
    <t>Caroline Elliss</t>
  </si>
  <si>
    <t>Atlantic Royal Star</t>
  </si>
  <si>
    <t>Sharon Boyles</t>
  </si>
  <si>
    <t>Mollycobble</t>
  </si>
  <si>
    <t>Elise Stingemore</t>
  </si>
  <si>
    <t>Lieselotte Obsidan</t>
  </si>
  <si>
    <t>Fred Hodges</t>
  </si>
  <si>
    <t>Baybridge Happy Days</t>
  </si>
  <si>
    <t>Lena Nielsen</t>
  </si>
  <si>
    <t>Heavy Metall R</t>
  </si>
  <si>
    <t>Cara Broderick</t>
  </si>
  <si>
    <t>Delissamo</t>
  </si>
  <si>
    <t>Charlotte Flaherty</t>
  </si>
  <si>
    <t>Baltimore Bullet</t>
  </si>
  <si>
    <t>Clare Leggat</t>
  </si>
  <si>
    <t>J-Star TN</t>
  </si>
  <si>
    <t>Charlotte Lane (U21)</t>
  </si>
  <si>
    <t>Crowide the Talisman</t>
  </si>
  <si>
    <t>Leeann Ruffles</t>
  </si>
  <si>
    <t>Wersachi</t>
  </si>
  <si>
    <t>Liz Botfield</t>
  </si>
  <si>
    <t>Diamond De Niro</t>
  </si>
  <si>
    <t>Woodcroft Fifty Fifty</t>
  </si>
  <si>
    <t>Sally Tym</t>
  </si>
  <si>
    <t>Instead of Diamonds</t>
  </si>
  <si>
    <t>Victoria Wilson</t>
  </si>
  <si>
    <t>Kilconieron Sonic</t>
  </si>
  <si>
    <t>Isabelle Lane (U21)</t>
  </si>
  <si>
    <t>Drumaclan Diamond D</t>
  </si>
  <si>
    <t>Philippa Jefferson-Huizer</t>
  </si>
  <si>
    <t>Sir Bastien</t>
  </si>
  <si>
    <t>Margie Gibb</t>
  </si>
  <si>
    <t>Viscount II</t>
  </si>
  <si>
    <t>Ferrari I</t>
  </si>
  <si>
    <t>Karen Dean</t>
  </si>
  <si>
    <t>Falcone</t>
  </si>
  <si>
    <t>Scott Allen</t>
  </si>
  <si>
    <t>Winnetou of bellhouse</t>
  </si>
  <si>
    <t>Re-Joyce</t>
  </si>
  <si>
    <t>Kit Rolfe</t>
  </si>
  <si>
    <t>Kavanaghs Imperial Assal</t>
  </si>
  <si>
    <t>Jody Sole</t>
  </si>
  <si>
    <t>Ollie XI</t>
  </si>
  <si>
    <t>Melissa Storey</t>
  </si>
  <si>
    <t>Fernside Dakota</t>
  </si>
  <si>
    <t>Michaela Poust</t>
  </si>
  <si>
    <t>Eamen Van'T Wereldshof</t>
  </si>
  <si>
    <t>Jessica Williams</t>
  </si>
  <si>
    <t>Westoak Malbec</t>
  </si>
  <si>
    <t>Maisie Ciantar</t>
  </si>
  <si>
    <t>Rhydypandy Robin Hood</t>
  </si>
  <si>
    <t>Sara Toller</t>
  </si>
  <si>
    <t>Bridgham</t>
  </si>
  <si>
    <t>Theresa Britton</t>
  </si>
  <si>
    <t>Gungadin</t>
  </si>
  <si>
    <t>Lauren Larter</t>
  </si>
  <si>
    <t>Temple of Freyja</t>
  </si>
  <si>
    <t>Lucy Peniston-Bird</t>
  </si>
  <si>
    <t>Cojak</t>
  </si>
  <si>
    <t>Freya Mason (U21)</t>
  </si>
  <si>
    <t>Halcyon Peridot</t>
  </si>
  <si>
    <t>Corinne Roberts</t>
  </si>
  <si>
    <t>Fourstar Struck</t>
  </si>
  <si>
    <t>Lorna Westgarth</t>
  </si>
  <si>
    <t>Hellofafella</t>
  </si>
  <si>
    <t>Kyrsten Halley</t>
  </si>
  <si>
    <t>Bling Noir</t>
  </si>
  <si>
    <t>Natalie Pettitt</t>
  </si>
  <si>
    <t>riffelalp</t>
  </si>
  <si>
    <t>Tina Penny</t>
  </si>
  <si>
    <t>Pro-Liberty</t>
  </si>
  <si>
    <t>Chloe Ansell (U21)</t>
  </si>
  <si>
    <t>MISTER NED</t>
  </si>
  <si>
    <t>Macy Wale (U21)</t>
  </si>
  <si>
    <t>Phoenix iii</t>
  </si>
  <si>
    <t>Recession</t>
  </si>
  <si>
    <t>Drimnagh Samuel</t>
  </si>
  <si>
    <t>Samantha Murray</t>
  </si>
  <si>
    <t>Bionicle W</t>
  </si>
  <si>
    <t>Tina Patchcott</t>
  </si>
  <si>
    <t>Wolkendance</t>
  </si>
  <si>
    <t>Vicki Weymouth</t>
  </si>
  <si>
    <t>Quick Stars Diamond Girl</t>
  </si>
  <si>
    <t>Flormagio</t>
  </si>
  <si>
    <t>Alice Begg</t>
  </si>
  <si>
    <t>J'adore</t>
  </si>
  <si>
    <t>Karen Gosney</t>
  </si>
  <si>
    <t>Auquri</t>
  </si>
  <si>
    <t>Katie Jaye-Lipton</t>
  </si>
  <si>
    <t>Eternal Weltoscha</t>
  </si>
  <si>
    <t>Amanda Gillett</t>
  </si>
  <si>
    <t>Earl Winston</t>
  </si>
  <si>
    <t>Brett Allen</t>
  </si>
  <si>
    <t>Eulogy</t>
  </si>
  <si>
    <t>Susan Saward</t>
  </si>
  <si>
    <t>Dolce</t>
  </si>
  <si>
    <t>For Freedom</t>
  </si>
  <si>
    <t>Shelley Harwood</t>
  </si>
  <si>
    <t>Ballyroe Rose</t>
  </si>
  <si>
    <t>Amy Timpson</t>
  </si>
  <si>
    <t>Agradar</t>
  </si>
  <si>
    <t>Louise Towers</t>
  </si>
  <si>
    <t>Raygill Prince</t>
  </si>
  <si>
    <t>Donna-Marie Howman</t>
  </si>
  <si>
    <t>Victory lll</t>
  </si>
  <si>
    <t>Carolina Daubeney-Bruil</t>
  </si>
  <si>
    <t>The Rocket Man</t>
  </si>
  <si>
    <t>Felicity Morn</t>
  </si>
  <si>
    <t>Lee-Anne Pine</t>
  </si>
  <si>
    <t>Sandro's star</t>
  </si>
  <si>
    <t>Sarah Shaw</t>
  </si>
  <si>
    <t>Madison bay</t>
  </si>
  <si>
    <t>Jess Bowes (U21)</t>
  </si>
  <si>
    <t>Drumlane Noble</t>
  </si>
  <si>
    <t>Jane Price</t>
  </si>
  <si>
    <t>Five Firerings</t>
  </si>
  <si>
    <t>Sammy Harrison</t>
  </si>
  <si>
    <t>Angelito 11</t>
  </si>
  <si>
    <t>Natalija Drobysevskaja</t>
  </si>
  <si>
    <t>Holme Park Sampson ll</t>
  </si>
  <si>
    <t>Charlotte Wells</t>
  </si>
  <si>
    <t>Mission colour</t>
  </si>
  <si>
    <t>Nicola North</t>
  </si>
  <si>
    <t>Gianni Versace</t>
  </si>
  <si>
    <t>NS</t>
  </si>
  <si>
    <t>Louise McDonald</t>
  </si>
  <si>
    <t>Don Joseppi</t>
  </si>
  <si>
    <t>Felix 55</t>
  </si>
  <si>
    <t>Goldbay V</t>
  </si>
  <si>
    <t>Jenyiszej</t>
  </si>
  <si>
    <t>Ronaldo IV</t>
  </si>
  <si>
    <t>Tazmanian Devil</t>
  </si>
  <si>
    <t xml:space="preserve">Ross Algar </t>
  </si>
  <si>
    <t>Charlotte Spicer (U21)</t>
  </si>
  <si>
    <t>RET</t>
  </si>
  <si>
    <t>Michaela Collins Q</t>
  </si>
  <si>
    <t>Nicola Crowther Q</t>
  </si>
  <si>
    <t>Katrina Hall Q</t>
  </si>
  <si>
    <t>Sian Sheridan Q</t>
  </si>
  <si>
    <t>Karen Gray Q</t>
  </si>
  <si>
    <t>Emma Slater Q</t>
  </si>
  <si>
    <t>Samantha Kent Q</t>
  </si>
  <si>
    <t>Lizzie Bulmer Q</t>
  </si>
  <si>
    <t>Sophie Chatwin Q</t>
  </si>
  <si>
    <t>Sue Clement Q</t>
  </si>
  <si>
    <t>Claire Knowles Q</t>
  </si>
  <si>
    <t>Eleanor Collins Q</t>
  </si>
  <si>
    <t>Janette Frost Q</t>
  </si>
  <si>
    <t>Sammy Page Q</t>
  </si>
  <si>
    <t>Gracie Flin (U21) Q</t>
  </si>
  <si>
    <t>Lucy-Ann Phillips Q</t>
  </si>
  <si>
    <t>Valerie Ross Q</t>
  </si>
  <si>
    <t>Lily Hinch (U21) Q</t>
  </si>
  <si>
    <t>Jade Pascoe Q</t>
  </si>
  <si>
    <t>Kelly Mewes Q</t>
  </si>
  <si>
    <t>Hilary Westgarth Q</t>
  </si>
  <si>
    <t>Skye-Lucia Moore Q</t>
  </si>
  <si>
    <t>Angela Westgarth Q</t>
  </si>
  <si>
    <t>nikki goldup Q</t>
  </si>
  <si>
    <t>Corinne Roberts Q</t>
  </si>
  <si>
    <t>Lucy Davies Q</t>
  </si>
  <si>
    <t>Isabelle Lane (U21)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</si>
</sst>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272A5E"/>
      <name val="Corbel"/>
      <family val="2"/>
    </font>
    <font>
      <b/>
      <sz val="11"/>
      <color rgb="FF272A5E"/>
      <name val="Corbel"/>
      <family val="2"/>
    </font>
    <font>
      <i/>
      <sz val="11"/>
      <color rgb="FF272A5E"/>
      <name val="Corbel"/>
      <family val="2"/>
    </font>
    <font>
      <b/>
      <sz val="12"/>
      <color rgb="FFCD1424"/>
      <name val="Corbel"/>
      <family val="2"/>
    </font>
    <font>
      <i/>
      <sz val="11"/>
      <color rgb="FFCD1424"/>
      <name val="Corbel"/>
      <family val="2"/>
    </font>
    <font>
      <sz val="11"/>
      <color rgb="FFCD1424"/>
      <name val="Corbel"/>
      <family val="2"/>
    </font>
    <font>
      <sz val="12"/>
      <color theme="1"/>
      <name val="Calibri"/>
      <family val="2"/>
      <scheme val="minor"/>
    </font>
    <font>
      <b/>
      <sz val="12"/>
      <color rgb="FF272A5E"/>
      <name val="Corbel"/>
      <family val="2"/>
    </font>
    <font>
      <sz val="12"/>
      <color rgb="FF272A5E"/>
      <name val="Corbel"/>
      <family val="2"/>
    </font>
    <font>
      <i/>
      <sz val="12"/>
      <color rgb="FF272A5E"/>
      <name val="Corbel"/>
      <family val="2"/>
    </font>
    <font>
      <sz val="12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B9DA4E"/>
        <bgColor indexed="64"/>
      </patternFill>
    </fill>
  </fills>
  <borders count="25">
    <border>
      <left/>
      <right/>
      <top/>
      <bottom/>
      <diagonal/>
    </border>
    <border>
      <left style="medium">
        <color rgb="FF272A5E"/>
      </left>
      <right/>
      <top style="medium">
        <color rgb="FF272A5E"/>
      </top>
      <bottom style="medium">
        <color rgb="FF272A5E"/>
      </bottom>
      <diagonal/>
    </border>
    <border>
      <left/>
      <right/>
      <top style="medium">
        <color rgb="FF272A5E"/>
      </top>
      <bottom style="medium">
        <color rgb="FF272A5E"/>
      </bottom>
      <diagonal/>
    </border>
    <border>
      <left/>
      <right style="medium">
        <color rgb="FF272A5E"/>
      </right>
      <top style="medium">
        <color rgb="FF272A5E"/>
      </top>
      <bottom style="medium">
        <color rgb="FF272A5E"/>
      </bottom>
      <diagonal/>
    </border>
    <border>
      <left style="thin">
        <color rgb="FF272A5E"/>
      </left>
      <right style="thin">
        <color rgb="FF272A5E"/>
      </right>
      <top style="thin">
        <color rgb="FF272A5E"/>
      </top>
      <bottom style="thin">
        <color rgb="FF272A5E"/>
      </bottom>
      <diagonal/>
    </border>
    <border>
      <left style="medium">
        <color rgb="FF272A5E"/>
      </left>
      <right style="thin">
        <color rgb="FF272A5E"/>
      </right>
      <top style="medium">
        <color rgb="FF272A5E"/>
      </top>
      <bottom style="thin">
        <color rgb="FF272A5E"/>
      </bottom>
      <diagonal/>
    </border>
    <border>
      <left style="thin">
        <color rgb="FF272A5E"/>
      </left>
      <right style="thin">
        <color rgb="FF272A5E"/>
      </right>
      <top style="medium">
        <color rgb="FF272A5E"/>
      </top>
      <bottom style="thin">
        <color rgb="FF272A5E"/>
      </bottom>
      <diagonal/>
    </border>
    <border>
      <left style="thin">
        <color rgb="FF272A5E"/>
      </left>
      <right style="medium">
        <color rgb="FF272A5E"/>
      </right>
      <top style="medium">
        <color rgb="FF272A5E"/>
      </top>
      <bottom style="thin">
        <color rgb="FF272A5E"/>
      </bottom>
      <diagonal/>
    </border>
    <border>
      <left style="thin">
        <color rgb="FF272A5E"/>
      </left>
      <right style="medium">
        <color rgb="FF272A5E"/>
      </right>
      <top style="thin">
        <color rgb="FF272A5E"/>
      </top>
      <bottom style="thin">
        <color rgb="FF272A5E"/>
      </bottom>
      <diagonal/>
    </border>
    <border>
      <left style="medium">
        <color rgb="FF272A5E"/>
      </left>
      <right style="thin">
        <color rgb="FF272A5E"/>
      </right>
      <top style="thin">
        <color rgb="FF272A5E"/>
      </top>
      <bottom style="medium">
        <color rgb="FF272A5E"/>
      </bottom>
      <diagonal/>
    </border>
    <border>
      <left style="thin">
        <color rgb="FF272A5E"/>
      </left>
      <right style="thin">
        <color rgb="FF272A5E"/>
      </right>
      <top style="thin">
        <color rgb="FF272A5E"/>
      </top>
      <bottom style="medium">
        <color rgb="FF272A5E"/>
      </bottom>
      <diagonal/>
    </border>
    <border>
      <left style="thin">
        <color rgb="FF272A5E"/>
      </left>
      <right style="medium">
        <color rgb="FF272A5E"/>
      </right>
      <top style="thin">
        <color rgb="FF272A5E"/>
      </top>
      <bottom style="medium">
        <color rgb="FF272A5E"/>
      </bottom>
      <diagonal/>
    </border>
    <border>
      <left style="thin">
        <color rgb="FF272A5E"/>
      </left>
      <right style="thin">
        <color rgb="FF272A5E"/>
      </right>
      <top style="thin">
        <color rgb="FF272A5E"/>
      </top>
      <bottom/>
      <diagonal/>
    </border>
    <border>
      <left style="thin">
        <color rgb="FF272A5E"/>
      </left>
      <right style="medium">
        <color rgb="FF272A5E"/>
      </right>
      <top style="thin">
        <color rgb="FF272A5E"/>
      </top>
      <bottom/>
      <diagonal/>
    </border>
    <border>
      <left style="medium">
        <color rgb="FF272A5E"/>
      </left>
      <right style="thin">
        <color rgb="FF272A5E"/>
      </right>
      <top/>
      <bottom style="thin">
        <color rgb="FF272A5E"/>
      </bottom>
      <diagonal/>
    </border>
    <border>
      <left style="thin">
        <color rgb="FF272A5E"/>
      </left>
      <right style="thin">
        <color rgb="FF272A5E"/>
      </right>
      <top/>
      <bottom style="thin">
        <color rgb="FF272A5E"/>
      </bottom>
      <diagonal/>
    </border>
    <border>
      <left style="thin">
        <color rgb="FF272A5E"/>
      </left>
      <right style="medium">
        <color rgb="FF272A5E"/>
      </right>
      <top/>
      <bottom style="thin">
        <color rgb="FF272A5E"/>
      </bottom>
      <diagonal/>
    </border>
    <border>
      <left/>
      <right style="thin">
        <color rgb="FF272A5E"/>
      </right>
      <top style="medium">
        <color rgb="FF272A5E"/>
      </top>
      <bottom style="medium">
        <color rgb="FF272A5E"/>
      </bottom>
      <diagonal/>
    </border>
    <border>
      <left style="thin">
        <color rgb="FF272A5E"/>
      </left>
      <right/>
      <top style="medium">
        <color rgb="FF272A5E"/>
      </top>
      <bottom style="medium">
        <color rgb="FF272A5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72A5E"/>
      </left>
      <right/>
      <top/>
      <bottom/>
      <diagonal/>
    </border>
    <border>
      <left/>
      <right style="medium">
        <color rgb="FF272A5E"/>
      </right>
      <top/>
      <bottom/>
      <diagonal/>
    </border>
    <border>
      <left style="medium">
        <color rgb="FF272A5E"/>
      </left>
      <right style="thin">
        <color rgb="FF272A5E"/>
      </right>
      <top/>
      <bottom/>
      <diagonal/>
    </border>
    <border>
      <left style="thin">
        <color rgb="FF272A5E"/>
      </left>
      <right style="thin">
        <color rgb="FF272A5E"/>
      </right>
      <top/>
      <bottom/>
      <diagonal/>
    </border>
    <border>
      <left style="thin">
        <color rgb="FF272A5E"/>
      </left>
      <right style="medium">
        <color rgb="FF272A5E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12" xfId="0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10" fontId="3" fillId="0" borderId="0" xfId="0" applyNumberFormat="1" applyFont="1" applyProtection="1"/>
    <xf numFmtId="10" fontId="1" fillId="0" borderId="15" xfId="0" applyNumberFormat="1" applyFont="1" applyBorder="1" applyAlignment="1" applyProtection="1">
      <alignment horizontal="center"/>
    </xf>
    <xf numFmtId="2" fontId="1" fillId="0" borderId="15" xfId="0" applyNumberFormat="1" applyFont="1" applyBorder="1" applyProtection="1"/>
    <xf numFmtId="10" fontId="2" fillId="0" borderId="15" xfId="0" applyNumberFormat="1" applyFont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7" fillId="0" borderId="19" xfId="0" applyFont="1" applyBorder="1"/>
    <xf numFmtId="0" fontId="7" fillId="0" borderId="19" xfId="0" applyFont="1" applyBorder="1" applyAlignment="1">
      <alignment horizontal="left"/>
    </xf>
    <xf numFmtId="0" fontId="7" fillId="0" borderId="4" xfId="0" applyFont="1" applyBorder="1"/>
    <xf numFmtId="0" fontId="1" fillId="0" borderId="19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Protection="1"/>
    <xf numFmtId="1" fontId="1" fillId="0" borderId="0" xfId="0" applyNumberFormat="1" applyFont="1" applyAlignment="1" applyProtection="1">
      <alignment horizontal="center" vertical="center"/>
    </xf>
    <xf numFmtId="1" fontId="1" fillId="0" borderId="16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1" fontId="1" fillId="0" borderId="0" xfId="0" applyNumberFormat="1" applyFont="1" applyProtection="1">
      <protection locked="0"/>
    </xf>
    <xf numFmtId="0" fontId="2" fillId="0" borderId="20" xfId="0" applyFont="1" applyBorder="1" applyAlignment="1" applyProtection="1">
      <alignment horizontal="center"/>
    </xf>
    <xf numFmtId="0" fontId="7" fillId="0" borderId="0" xfId="0" applyFont="1" applyBorder="1"/>
    <xf numFmtId="0" fontId="1" fillId="0" borderId="0" xfId="0" applyFont="1" applyBorder="1" applyProtection="1">
      <protection locked="0"/>
    </xf>
    <xf numFmtId="10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10" fontId="2" fillId="0" borderId="0" xfId="0" applyNumberFormat="1" applyFont="1" applyBorder="1" applyAlignment="1" applyProtection="1">
      <alignment horizontal="center"/>
    </xf>
    <xf numFmtId="10" fontId="1" fillId="0" borderId="15" xfId="0" applyNumberFormat="1" applyFont="1" applyFill="1" applyBorder="1" applyAlignment="1" applyProtection="1">
      <alignment horizontal="center"/>
    </xf>
    <xf numFmtId="2" fontId="1" fillId="0" borderId="21" xfId="0" applyNumberFormat="1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Protection="1">
      <protection locked="0"/>
    </xf>
    <xf numFmtId="0" fontId="7" fillId="0" borderId="19" xfId="0" applyFont="1" applyBorder="1" applyAlignment="1">
      <alignment horizontal="right"/>
    </xf>
    <xf numFmtId="0" fontId="8" fillId="0" borderId="14" xfId="0" applyFont="1" applyBorder="1" applyAlignment="1" applyProtection="1">
      <alignment horizontal="center"/>
    </xf>
    <xf numFmtId="0" fontId="9" fillId="0" borderId="15" xfId="0" applyFont="1" applyBorder="1" applyProtection="1">
      <protection locked="0"/>
    </xf>
    <xf numFmtId="10" fontId="9" fillId="0" borderId="15" xfId="0" applyNumberFormat="1" applyFont="1" applyBorder="1" applyAlignment="1" applyProtection="1">
      <alignment horizontal="center"/>
    </xf>
    <xf numFmtId="2" fontId="9" fillId="0" borderId="15" xfId="0" applyNumberFormat="1" applyFont="1" applyBorder="1" applyProtection="1"/>
    <xf numFmtId="10" fontId="8" fillId="0" borderId="15" xfId="0" applyNumberFormat="1" applyFont="1" applyBorder="1" applyAlignment="1" applyProtection="1">
      <alignment horizontal="center"/>
    </xf>
    <xf numFmtId="165" fontId="9" fillId="0" borderId="16" xfId="0" applyNumberFormat="1" applyFont="1" applyBorder="1" applyProtection="1">
      <protection locked="0"/>
    </xf>
    <xf numFmtId="10" fontId="10" fillId="0" borderId="0" xfId="0" applyNumberFormat="1" applyFont="1" applyProtection="1"/>
    <xf numFmtId="0" fontId="9" fillId="0" borderId="4" xfId="0" applyFont="1" applyBorder="1" applyProtection="1">
      <protection locked="0"/>
    </xf>
    <xf numFmtId="165" fontId="9" fillId="0" borderId="8" xfId="0" applyNumberFormat="1" applyFont="1" applyBorder="1" applyProtection="1">
      <protection locked="0"/>
    </xf>
    <xf numFmtId="0" fontId="7" fillId="0" borderId="0" xfId="0" applyFont="1" applyAlignment="1">
      <alignment horizontal="right"/>
    </xf>
    <xf numFmtId="0" fontId="10" fillId="0" borderId="0" xfId="0" applyFo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/>
    </xf>
    <xf numFmtId="2" fontId="9" fillId="0" borderId="16" xfId="0" applyNumberFormat="1" applyFont="1" applyBorder="1" applyProtection="1">
      <protection locked="0"/>
    </xf>
    <xf numFmtId="2" fontId="9" fillId="0" borderId="8" xfId="0" applyNumberFormat="1" applyFont="1" applyBorder="1" applyProtection="1">
      <protection locked="0"/>
    </xf>
    <xf numFmtId="0" fontId="8" fillId="0" borderId="22" xfId="0" applyFont="1" applyBorder="1" applyAlignment="1" applyProtection="1">
      <alignment horizontal="center"/>
    </xf>
    <xf numFmtId="0" fontId="9" fillId="0" borderId="23" xfId="0" applyFont="1" applyBorder="1" applyProtection="1">
      <protection locked="0"/>
    </xf>
    <xf numFmtId="10" fontId="9" fillId="0" borderId="23" xfId="0" applyNumberFormat="1" applyFont="1" applyBorder="1" applyAlignment="1" applyProtection="1">
      <alignment horizontal="center"/>
    </xf>
    <xf numFmtId="10" fontId="8" fillId="0" borderId="23" xfId="0" applyNumberFormat="1" applyFont="1" applyBorder="1" applyAlignment="1" applyProtection="1">
      <alignment horizontal="center"/>
    </xf>
    <xf numFmtId="2" fontId="9" fillId="0" borderId="23" xfId="0" applyNumberFormat="1" applyFont="1" applyBorder="1" applyProtection="1"/>
    <xf numFmtId="2" fontId="9" fillId="0" borderId="24" xfId="0" applyNumberFormat="1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</xf>
    <xf numFmtId="2" fontId="9" fillId="0" borderId="8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/>
    <xf numFmtId="10" fontId="1" fillId="0" borderId="15" xfId="0" applyNumberFormat="1" applyFont="1" applyBorder="1" applyAlignment="1" applyProtection="1"/>
    <xf numFmtId="0" fontId="1" fillId="0" borderId="4" xfId="0" applyFont="1" applyBorder="1" applyAlignment="1" applyProtection="1">
      <protection locked="0"/>
    </xf>
    <xf numFmtId="2" fontId="1" fillId="0" borderId="15" xfId="0" applyNumberFormat="1" applyFont="1" applyBorder="1" applyAlignment="1" applyProtection="1"/>
    <xf numFmtId="10" fontId="2" fillId="0" borderId="15" xfId="0" applyNumberFormat="1" applyFont="1" applyBorder="1" applyAlignment="1" applyProtection="1"/>
    <xf numFmtId="2" fontId="1" fillId="0" borderId="8" xfId="0" applyNumberFormat="1" applyFont="1" applyBorder="1" applyAlignment="1" applyProtection="1">
      <protection locked="0"/>
    </xf>
    <xf numFmtId="0" fontId="11" fillId="0" borderId="19" xfId="0" applyFont="1" applyBorder="1"/>
    <xf numFmtId="0" fontId="9" fillId="0" borderId="0" xfId="0" applyFont="1" applyProtection="1"/>
    <xf numFmtId="0" fontId="9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</xf>
    <xf numFmtId="165" fontId="2" fillId="2" borderId="7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B9DA4E"/>
      <color rgb="FFCD1424"/>
      <color rgb="FF272A5E"/>
      <color rgb="FF9FC6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57720</xdr:colOff>
      <xdr:row>3</xdr:row>
      <xdr:rowOff>49181</xdr:rowOff>
    </xdr:from>
    <xdr:to>
      <xdr:col>2</xdr:col>
      <xdr:colOff>1562101</xdr:colOff>
      <xdr:row>9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20" y="630206"/>
          <a:ext cx="2123506" cy="1150968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2</xdr:row>
      <xdr:rowOff>180975</xdr:rowOff>
    </xdr:from>
    <xdr:to>
      <xdr:col>12</xdr:col>
      <xdr:colOff>177376</xdr:colOff>
      <xdr:row>11</xdr:row>
      <xdr:rowOff>1329</xdr:rowOff>
    </xdr:to>
    <xdr:pic>
      <xdr:nvPicPr>
        <xdr:cNvPr id="4" name="Picture 3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01126" y="571500"/>
          <a:ext cx="2349075" cy="1534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3</xdr:row>
      <xdr:rowOff>68486</xdr:rowOff>
    </xdr:from>
    <xdr:to>
      <xdr:col>2</xdr:col>
      <xdr:colOff>1816758</xdr:colOff>
      <xdr:row>9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655ACE-4F6B-447C-9463-C669DF47E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49" y="649511"/>
          <a:ext cx="2140609" cy="1160238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180976</xdr:colOff>
      <xdr:row>1</xdr:row>
      <xdr:rowOff>104204</xdr:rowOff>
    </xdr:from>
    <xdr:to>
      <xdr:col>13</xdr:col>
      <xdr:colOff>190500</xdr:colOff>
      <xdr:row>11</xdr:row>
      <xdr:rowOff>29903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54E6D319-62C4-41DF-AC24-1AE12986EA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153526" y="304229"/>
          <a:ext cx="2790824" cy="1830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</xdr:colOff>
      <xdr:row>4</xdr:row>
      <xdr:rowOff>47624</xdr:rowOff>
    </xdr:from>
    <xdr:to>
      <xdr:col>2</xdr:col>
      <xdr:colOff>1828800</xdr:colOff>
      <xdr:row>9</xdr:row>
      <xdr:rowOff>85723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371" y="819149"/>
          <a:ext cx="1827629" cy="990599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1</xdr:row>
      <xdr:rowOff>26830</xdr:rowOff>
    </xdr:from>
    <xdr:to>
      <xdr:col>13</xdr:col>
      <xdr:colOff>38100</xdr:colOff>
      <xdr:row>11</xdr:row>
      <xdr:rowOff>1329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226855"/>
          <a:ext cx="2876549" cy="1879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402178</xdr:colOff>
      <xdr:row>4</xdr:row>
      <xdr:rowOff>47625</xdr:rowOff>
    </xdr:from>
    <xdr:to>
      <xdr:col>2</xdr:col>
      <xdr:colOff>1971675</xdr:colOff>
      <xdr:row>10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78" y="819150"/>
          <a:ext cx="2179097" cy="1181099"/>
        </a:xfrm>
        <a:prstGeom prst="rect">
          <a:avLst/>
        </a:prstGeom>
      </xdr:spPr>
    </xdr:pic>
    <xdr:clientData/>
  </xdr:twoCellAnchor>
  <xdr:twoCellAnchor editAs="oneCell">
    <xdr:from>
      <xdr:col>9</xdr:col>
      <xdr:colOff>25787</xdr:colOff>
      <xdr:row>0</xdr:row>
      <xdr:rowOff>161925</xdr:rowOff>
    </xdr:from>
    <xdr:to>
      <xdr:col>12</xdr:col>
      <xdr:colOff>523875</xdr:colOff>
      <xdr:row>9</xdr:row>
      <xdr:rowOff>182304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98337" y="161925"/>
          <a:ext cx="2669788" cy="1744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553020</xdr:colOff>
      <xdr:row>3</xdr:row>
      <xdr:rowOff>30852</xdr:rowOff>
    </xdr:from>
    <xdr:to>
      <xdr:col>2</xdr:col>
      <xdr:colOff>1657351</xdr:colOff>
      <xdr:row>9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020" y="611877"/>
          <a:ext cx="2333056" cy="1264547"/>
        </a:xfrm>
        <a:prstGeom prst="rect">
          <a:avLst/>
        </a:prstGeom>
      </xdr:spPr>
    </xdr:pic>
    <xdr:clientData/>
  </xdr:twoCellAnchor>
  <xdr:twoCellAnchor editAs="oneCell">
    <xdr:from>
      <xdr:col>9</xdr:col>
      <xdr:colOff>114299</xdr:colOff>
      <xdr:row>1</xdr:row>
      <xdr:rowOff>90734</xdr:rowOff>
    </xdr:from>
    <xdr:to>
      <xdr:col>12</xdr:col>
      <xdr:colOff>342899</xdr:colOff>
      <xdr:row>9</xdr:row>
      <xdr:rowOff>153729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86849" y="290759"/>
          <a:ext cx="2428875" cy="1586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19620</xdr:colOff>
      <xdr:row>2</xdr:row>
      <xdr:rowOff>126102</xdr:rowOff>
    </xdr:from>
    <xdr:to>
      <xdr:col>2</xdr:col>
      <xdr:colOff>1743076</xdr:colOff>
      <xdr:row>9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220" y="516627"/>
          <a:ext cx="2333056" cy="1264547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123826</xdr:colOff>
      <xdr:row>2</xdr:row>
      <xdr:rowOff>21783</xdr:rowOff>
    </xdr:from>
    <xdr:to>
      <xdr:col>12</xdr:col>
      <xdr:colOff>209550</xdr:colOff>
      <xdr:row>9</xdr:row>
      <xdr:rowOff>163254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96376" y="412308"/>
          <a:ext cx="2257424" cy="1474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</xdr:row>
      <xdr:rowOff>70605</xdr:rowOff>
    </xdr:from>
    <xdr:to>
      <xdr:col>2</xdr:col>
      <xdr:colOff>2019300</xdr:colOff>
      <xdr:row>10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651630"/>
          <a:ext cx="2400300" cy="1300994"/>
        </a:xfrm>
        <a:prstGeom prst="rect">
          <a:avLst/>
        </a:prstGeom>
      </xdr:spPr>
    </xdr:pic>
    <xdr:clientData/>
  </xdr:twoCellAnchor>
  <xdr:twoCellAnchor editAs="oneCell">
    <xdr:from>
      <xdr:col>9</xdr:col>
      <xdr:colOff>276226</xdr:colOff>
      <xdr:row>1</xdr:row>
      <xdr:rowOff>180975</xdr:rowOff>
    </xdr:from>
    <xdr:to>
      <xdr:col>12</xdr:col>
      <xdr:colOff>366133</xdr:colOff>
      <xdr:row>9</xdr:row>
      <xdr:rowOff>134679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248776" y="381000"/>
          <a:ext cx="2261607" cy="1477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172019</xdr:colOff>
      <xdr:row>2</xdr:row>
      <xdr:rowOff>171450</xdr:rowOff>
    </xdr:from>
    <xdr:to>
      <xdr:col>2</xdr:col>
      <xdr:colOff>1565782</xdr:colOff>
      <xdr:row>8</xdr:row>
      <xdr:rowOff>114299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19" y="561975"/>
          <a:ext cx="2003363" cy="1085849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2</xdr:row>
      <xdr:rowOff>47929</xdr:rowOff>
    </xdr:from>
    <xdr:to>
      <xdr:col>12</xdr:col>
      <xdr:colOff>476251</xdr:colOff>
      <xdr:row>11</xdr:row>
      <xdr:rowOff>1329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67801" y="438454"/>
          <a:ext cx="2552699" cy="166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114869</xdr:colOff>
      <xdr:row>1</xdr:row>
      <xdr:rowOff>171449</xdr:rowOff>
    </xdr:from>
    <xdr:to>
      <xdr:col>2</xdr:col>
      <xdr:colOff>2076450</xdr:colOff>
      <xdr:row>10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69" y="371474"/>
          <a:ext cx="3180781" cy="1724025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552451</xdr:colOff>
      <xdr:row>0</xdr:row>
      <xdr:rowOff>59807</xdr:rowOff>
    </xdr:from>
    <xdr:to>
      <xdr:col>14</xdr:col>
      <xdr:colOff>66675</xdr:colOff>
      <xdr:row>12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15401" y="59807"/>
          <a:ext cx="3686174" cy="2408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524445</xdr:colOff>
      <xdr:row>2</xdr:row>
      <xdr:rowOff>167324</xdr:rowOff>
    </xdr:from>
    <xdr:to>
      <xdr:col>2</xdr:col>
      <xdr:colOff>1790701</xdr:colOff>
      <xdr:row>9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45" y="557849"/>
          <a:ext cx="2485456" cy="1347150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361951</xdr:colOff>
      <xdr:row>2</xdr:row>
      <xdr:rowOff>9525</xdr:rowOff>
    </xdr:from>
    <xdr:to>
      <xdr:col>13</xdr:col>
      <xdr:colOff>139450</xdr:colOff>
      <xdr:row>10</xdr:row>
      <xdr:rowOff>182304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334501" y="400050"/>
          <a:ext cx="2596899" cy="1696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476820</xdr:colOff>
      <xdr:row>3</xdr:row>
      <xdr:rowOff>57150</xdr:rowOff>
    </xdr:from>
    <xdr:to>
      <xdr:col>2</xdr:col>
      <xdr:colOff>1612450</xdr:colOff>
      <xdr:row>9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820" y="638175"/>
          <a:ext cx="2354830" cy="1276349"/>
        </a:xfrm>
        <a:prstGeom prst="rect">
          <a:avLst/>
        </a:prstGeom>
      </xdr:spPr>
    </xdr:pic>
    <xdr:clientData/>
  </xdr:twoCellAnchor>
  <xdr:twoCellAnchor editAs="oneCell">
    <xdr:from>
      <xdr:col>9</xdr:col>
      <xdr:colOff>447676</xdr:colOff>
      <xdr:row>1</xdr:row>
      <xdr:rowOff>133350</xdr:rowOff>
    </xdr:from>
    <xdr:to>
      <xdr:col>13</xdr:col>
      <xdr:colOff>59184</xdr:colOff>
      <xdr:row>9</xdr:row>
      <xdr:rowOff>172779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420226" y="333375"/>
          <a:ext cx="2392808" cy="1563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524444</xdr:colOff>
      <xdr:row>3</xdr:row>
      <xdr:rowOff>38100</xdr:rowOff>
    </xdr:from>
    <xdr:to>
      <xdr:col>2</xdr:col>
      <xdr:colOff>1747941</xdr:colOff>
      <xdr:row>10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44" y="619125"/>
          <a:ext cx="2442697" cy="1323974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142876</xdr:colOff>
      <xdr:row>1</xdr:row>
      <xdr:rowOff>76200</xdr:rowOff>
    </xdr:from>
    <xdr:to>
      <xdr:col>13</xdr:col>
      <xdr:colOff>118831</xdr:colOff>
      <xdr:row>10</xdr:row>
      <xdr:rowOff>163254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115426" y="276225"/>
          <a:ext cx="2757255" cy="1801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343470</xdr:colOff>
      <xdr:row>2</xdr:row>
      <xdr:rowOff>28575</xdr:rowOff>
    </xdr:from>
    <xdr:to>
      <xdr:col>2</xdr:col>
      <xdr:colOff>1549394</xdr:colOff>
      <xdr:row>9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70" y="419100"/>
          <a:ext cx="2425124" cy="1314449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104777</xdr:colOff>
      <xdr:row>2</xdr:row>
      <xdr:rowOff>128835</xdr:rowOff>
    </xdr:from>
    <xdr:to>
      <xdr:col>12</xdr:col>
      <xdr:colOff>361951</xdr:colOff>
      <xdr:row>11</xdr:row>
      <xdr:rowOff>1329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77327" y="519360"/>
          <a:ext cx="2428874" cy="1586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400619</xdr:colOff>
      <xdr:row>2</xdr:row>
      <xdr:rowOff>104775</xdr:rowOff>
    </xdr:from>
    <xdr:to>
      <xdr:col>2</xdr:col>
      <xdr:colOff>1395662</xdr:colOff>
      <xdr:row>8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619" y="495300"/>
          <a:ext cx="2214243" cy="1200149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1</xdr:row>
      <xdr:rowOff>161925</xdr:rowOff>
    </xdr:from>
    <xdr:to>
      <xdr:col>12</xdr:col>
      <xdr:colOff>438035</xdr:colOff>
      <xdr:row>10</xdr:row>
      <xdr:rowOff>96579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58276" y="361950"/>
          <a:ext cx="2524009" cy="164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438719</xdr:colOff>
      <xdr:row>2</xdr:row>
      <xdr:rowOff>114300</xdr:rowOff>
    </xdr:from>
    <xdr:to>
      <xdr:col>2</xdr:col>
      <xdr:colOff>1709468</xdr:colOff>
      <xdr:row>7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319" y="504825"/>
          <a:ext cx="1880349" cy="1019174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1</xdr:row>
      <xdr:rowOff>150162</xdr:rowOff>
    </xdr:from>
    <xdr:to>
      <xdr:col>12</xdr:col>
      <xdr:colOff>504825</xdr:colOff>
      <xdr:row>10</xdr:row>
      <xdr:rowOff>134679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9048751" y="350187"/>
          <a:ext cx="2600324" cy="169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114869</xdr:colOff>
      <xdr:row>3</xdr:row>
      <xdr:rowOff>38100</xdr:rowOff>
    </xdr:from>
    <xdr:to>
      <xdr:col>2</xdr:col>
      <xdr:colOff>1842526</xdr:colOff>
      <xdr:row>9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469" y="619125"/>
          <a:ext cx="2337257" cy="1266824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590551</xdr:colOff>
      <xdr:row>2</xdr:row>
      <xdr:rowOff>79047</xdr:rowOff>
    </xdr:from>
    <xdr:to>
      <xdr:col>12</xdr:col>
      <xdr:colOff>314325</xdr:colOff>
      <xdr:row>11</xdr:row>
      <xdr:rowOff>1329</xdr:rowOff>
    </xdr:to>
    <xdr:pic>
      <xdr:nvPicPr>
        <xdr:cNvPr id="3" name="Picture 2" descr="https://www.britishdressage.co.uk/media/1588/ppe-area-festivals-cta.png?anchor=center&amp;mode=crop&amp;width=407&amp;height=235&amp;rnd=13213367560000000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64" t="6809" r="19164" b="23404"/>
        <a:stretch/>
      </xdr:blipFill>
      <xdr:spPr bwMode="auto">
        <a:xfrm>
          <a:off x="8953501" y="469572"/>
          <a:ext cx="2505074" cy="1636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topLeftCell="B1"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85546875" style="1" bestFit="1" customWidth="1"/>
    <col min="11" max="11" width="9.140625" style="1"/>
    <col min="12" max="12" width="11.85546875" style="1" bestFit="1" customWidth="1"/>
    <col min="13" max="13" width="9.42578125" style="1" bestFit="1" customWidth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96" t="s">
        <v>40</v>
      </c>
      <c r="F3" s="96"/>
      <c r="G3" s="96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27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340</v>
      </c>
      <c r="F7" s="16">
        <f>E7*E12</f>
        <v>1020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44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46</v>
      </c>
      <c r="F10" s="6" t="s">
        <v>24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65</v>
      </c>
      <c r="F11" s="6" t="s">
        <v>30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H</v>
      </c>
      <c r="J14" s="30" t="str">
        <f>F10</f>
        <v>H</v>
      </c>
      <c r="K14" s="30" t="str">
        <f>F11</f>
        <v>B</v>
      </c>
      <c r="L14" s="30" t="str">
        <f>F11</f>
        <v>B</v>
      </c>
      <c r="M14" s="99" t="s">
        <v>12</v>
      </c>
      <c r="N14" s="92" t="s">
        <v>13</v>
      </c>
      <c r="O14" s="94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</row>
    <row r="16" spans="1:15" ht="15.75" x14ac:dyDescent="0.25">
      <c r="A16" s="15"/>
      <c r="B16" s="25">
        <f t="shared" ref="B16:B34" si="0">IFERROR(_xlfn.RANK.EQ(N16,$N$1:$N$471,0),"0")</f>
        <v>1</v>
      </c>
      <c r="C16" s="33" t="s">
        <v>506</v>
      </c>
      <c r="D16" s="33"/>
      <c r="E16" s="33" t="s">
        <v>70</v>
      </c>
      <c r="F16" s="33"/>
      <c r="G16" s="7">
        <v>240.5</v>
      </c>
      <c r="H16" s="27">
        <f t="shared" ref="H16:H34" si="1">IFERROR((G16/$E$7),"0")</f>
        <v>0.70735294117647063</v>
      </c>
      <c r="I16" s="7">
        <v>224</v>
      </c>
      <c r="J16" s="27">
        <f t="shared" ref="J16:J34" si="2">IFERROR((I16/$E$7),"0")</f>
        <v>0.6588235294117647</v>
      </c>
      <c r="K16" s="7">
        <v>231.5</v>
      </c>
      <c r="L16" s="27">
        <f t="shared" ref="L16:L34" si="3">IFERROR((K16/$E$7),"0")</f>
        <v>0.68088235294117649</v>
      </c>
      <c r="M16" s="28">
        <f t="shared" ref="M16:M34" si="4">G16+I16+K16</f>
        <v>696</v>
      </c>
      <c r="N16" s="29">
        <f t="shared" ref="N16:N34" si="5">IFERROR((M16/$F$7),"0")</f>
        <v>0.68235294117647061</v>
      </c>
      <c r="O16" s="11">
        <v>166</v>
      </c>
    </row>
    <row r="17" spans="1:15" ht="15.75" x14ac:dyDescent="0.25">
      <c r="A17" s="15"/>
      <c r="B17" s="25">
        <f t="shared" si="0"/>
        <v>2</v>
      </c>
      <c r="C17" s="33" t="s">
        <v>507</v>
      </c>
      <c r="D17" s="33"/>
      <c r="E17" s="33" t="s">
        <v>93</v>
      </c>
      <c r="F17" s="33"/>
      <c r="G17" s="35">
        <v>236</v>
      </c>
      <c r="H17" s="27">
        <f t="shared" si="1"/>
        <v>0.69411764705882351</v>
      </c>
      <c r="I17" s="9">
        <v>236</v>
      </c>
      <c r="J17" s="27">
        <f t="shared" si="2"/>
        <v>0.69411764705882351</v>
      </c>
      <c r="K17" s="9">
        <v>222.5</v>
      </c>
      <c r="L17" s="27">
        <f t="shared" si="3"/>
        <v>0.65441176470588236</v>
      </c>
      <c r="M17" s="28">
        <f t="shared" si="4"/>
        <v>694.5</v>
      </c>
      <c r="N17" s="29">
        <f t="shared" si="5"/>
        <v>0.68088235294117649</v>
      </c>
      <c r="O17" s="12">
        <v>166</v>
      </c>
    </row>
    <row r="18" spans="1:15" ht="15.75" x14ac:dyDescent="0.25">
      <c r="A18" s="15"/>
      <c r="B18" s="25">
        <f t="shared" si="0"/>
        <v>3</v>
      </c>
      <c r="C18" s="33" t="s">
        <v>104</v>
      </c>
      <c r="D18" s="33"/>
      <c r="E18" s="33" t="s">
        <v>105</v>
      </c>
      <c r="F18" s="33"/>
      <c r="G18" s="35">
        <v>219.2</v>
      </c>
      <c r="H18" s="27">
        <f t="shared" si="1"/>
        <v>0.64470588235294113</v>
      </c>
      <c r="I18" s="9">
        <v>243.5</v>
      </c>
      <c r="J18" s="27">
        <f t="shared" si="2"/>
        <v>0.7161764705882353</v>
      </c>
      <c r="K18" s="9">
        <v>229</v>
      </c>
      <c r="L18" s="27">
        <f t="shared" si="3"/>
        <v>0.67352941176470593</v>
      </c>
      <c r="M18" s="28">
        <f t="shared" si="4"/>
        <v>691.7</v>
      </c>
      <c r="N18" s="29">
        <f t="shared" si="5"/>
        <v>0.67813725490196086</v>
      </c>
      <c r="O18" s="12">
        <v>165</v>
      </c>
    </row>
    <row r="19" spans="1:15" ht="15.75" x14ac:dyDescent="0.25">
      <c r="A19" s="15"/>
      <c r="B19" s="25">
        <f t="shared" si="0"/>
        <v>4</v>
      </c>
      <c r="C19" s="33" t="s">
        <v>87</v>
      </c>
      <c r="D19" s="33"/>
      <c r="E19" s="33" t="s">
        <v>88</v>
      </c>
      <c r="F19" s="33"/>
      <c r="G19" s="35">
        <v>238</v>
      </c>
      <c r="H19" s="27">
        <f t="shared" si="1"/>
        <v>0.7</v>
      </c>
      <c r="I19" s="9">
        <v>232</v>
      </c>
      <c r="J19" s="27">
        <f t="shared" si="2"/>
        <v>0.68235294117647061</v>
      </c>
      <c r="K19" s="9">
        <v>221.5</v>
      </c>
      <c r="L19" s="27">
        <f t="shared" si="3"/>
        <v>0.65147058823529413</v>
      </c>
      <c r="M19" s="28">
        <f t="shared" si="4"/>
        <v>691.5</v>
      </c>
      <c r="N19" s="29">
        <f t="shared" si="5"/>
        <v>0.67794117647058827</v>
      </c>
      <c r="O19" s="12">
        <v>168</v>
      </c>
    </row>
    <row r="20" spans="1:15" ht="15.75" x14ac:dyDescent="0.25">
      <c r="A20" s="15"/>
      <c r="B20" s="25">
        <f t="shared" si="0"/>
        <v>5</v>
      </c>
      <c r="C20" s="33" t="s">
        <v>98</v>
      </c>
      <c r="D20" s="33"/>
      <c r="E20" s="33" t="s">
        <v>99</v>
      </c>
      <c r="F20" s="33"/>
      <c r="G20" s="35">
        <v>229.5</v>
      </c>
      <c r="H20" s="27">
        <f t="shared" si="1"/>
        <v>0.67500000000000004</v>
      </c>
      <c r="I20" s="9">
        <v>228.5</v>
      </c>
      <c r="J20" s="27">
        <f t="shared" si="2"/>
        <v>0.67205882352941182</v>
      </c>
      <c r="K20" s="9">
        <v>232</v>
      </c>
      <c r="L20" s="27">
        <f t="shared" si="3"/>
        <v>0.68235294117647061</v>
      </c>
      <c r="M20" s="28">
        <f t="shared" si="4"/>
        <v>690</v>
      </c>
      <c r="N20" s="29">
        <f t="shared" si="5"/>
        <v>0.67647058823529416</v>
      </c>
      <c r="O20" s="12">
        <v>162</v>
      </c>
    </row>
    <row r="21" spans="1:15" ht="15.75" x14ac:dyDescent="0.25">
      <c r="A21" s="15"/>
      <c r="B21" s="25">
        <f t="shared" si="0"/>
        <v>6</v>
      </c>
      <c r="C21" s="33" t="s">
        <v>66</v>
      </c>
      <c r="D21" s="33"/>
      <c r="E21" s="33" t="s">
        <v>67</v>
      </c>
      <c r="F21" s="33"/>
      <c r="G21" s="9">
        <v>230</v>
      </c>
      <c r="H21" s="27">
        <f t="shared" si="1"/>
        <v>0.67647058823529416</v>
      </c>
      <c r="I21" s="9">
        <v>222</v>
      </c>
      <c r="J21" s="27">
        <f t="shared" si="2"/>
        <v>0.65294117647058825</v>
      </c>
      <c r="K21" s="9">
        <v>223</v>
      </c>
      <c r="L21" s="27">
        <f t="shared" si="3"/>
        <v>0.65588235294117647</v>
      </c>
      <c r="M21" s="28">
        <f t="shared" si="4"/>
        <v>675</v>
      </c>
      <c r="N21" s="29">
        <f t="shared" si="5"/>
        <v>0.66176470588235292</v>
      </c>
      <c r="O21" s="12">
        <v>160</v>
      </c>
    </row>
    <row r="22" spans="1:15" ht="15.75" x14ac:dyDescent="0.25">
      <c r="A22" s="15"/>
      <c r="B22" s="25">
        <f t="shared" si="0"/>
        <v>7</v>
      </c>
      <c r="C22" s="33" t="s">
        <v>96</v>
      </c>
      <c r="D22" s="33"/>
      <c r="E22" s="33" t="s">
        <v>97</v>
      </c>
      <c r="F22" s="33"/>
      <c r="G22" s="35">
        <v>222.5</v>
      </c>
      <c r="H22" s="27">
        <f t="shared" si="1"/>
        <v>0.65441176470588236</v>
      </c>
      <c r="I22" s="9">
        <v>225</v>
      </c>
      <c r="J22" s="27">
        <f t="shared" si="2"/>
        <v>0.66176470588235292</v>
      </c>
      <c r="K22" s="9">
        <v>220.5</v>
      </c>
      <c r="L22" s="27">
        <f t="shared" si="3"/>
        <v>0.64852941176470591</v>
      </c>
      <c r="M22" s="28">
        <f t="shared" si="4"/>
        <v>668</v>
      </c>
      <c r="N22" s="29">
        <f t="shared" si="5"/>
        <v>0.65490196078431373</v>
      </c>
      <c r="O22" s="12">
        <v>161</v>
      </c>
    </row>
    <row r="23" spans="1:15" ht="15.75" x14ac:dyDescent="0.25">
      <c r="A23" s="15"/>
      <c r="B23" s="25">
        <f t="shared" si="0"/>
        <v>8</v>
      </c>
      <c r="C23" s="33" t="s">
        <v>94</v>
      </c>
      <c r="D23" s="33"/>
      <c r="E23" s="33" t="s">
        <v>95</v>
      </c>
      <c r="F23" s="33"/>
      <c r="G23" s="35">
        <v>219.5</v>
      </c>
      <c r="H23" s="27">
        <f t="shared" si="1"/>
        <v>0.64558823529411768</v>
      </c>
      <c r="I23" s="9">
        <v>215.5</v>
      </c>
      <c r="J23" s="27">
        <f t="shared" si="2"/>
        <v>0.63382352941176467</v>
      </c>
      <c r="K23" s="9">
        <v>231</v>
      </c>
      <c r="L23" s="27">
        <f t="shared" si="3"/>
        <v>0.67941176470588238</v>
      </c>
      <c r="M23" s="28">
        <f t="shared" si="4"/>
        <v>666</v>
      </c>
      <c r="N23" s="29">
        <f t="shared" si="5"/>
        <v>0.65294117647058825</v>
      </c>
      <c r="O23" s="12">
        <v>159</v>
      </c>
    </row>
    <row r="24" spans="1:15" ht="15.75" x14ac:dyDescent="0.25">
      <c r="A24" s="15"/>
      <c r="B24" s="25">
        <f t="shared" si="0"/>
        <v>9</v>
      </c>
      <c r="C24" s="33" t="s">
        <v>81</v>
      </c>
      <c r="D24" s="33"/>
      <c r="E24" s="33" t="s">
        <v>82</v>
      </c>
      <c r="F24" s="33"/>
      <c r="G24" s="9">
        <v>225.5</v>
      </c>
      <c r="H24" s="27">
        <f t="shared" si="1"/>
        <v>0.66323529411764703</v>
      </c>
      <c r="I24" s="9">
        <v>217</v>
      </c>
      <c r="J24" s="27">
        <f t="shared" si="2"/>
        <v>0.63823529411764701</v>
      </c>
      <c r="K24" s="9">
        <v>223</v>
      </c>
      <c r="L24" s="27">
        <f t="shared" si="3"/>
        <v>0.65588235294117647</v>
      </c>
      <c r="M24" s="28">
        <f t="shared" si="4"/>
        <v>665.5</v>
      </c>
      <c r="N24" s="29">
        <f t="shared" si="5"/>
        <v>0.65245098039215688</v>
      </c>
      <c r="O24" s="12">
        <v>162</v>
      </c>
    </row>
    <row r="25" spans="1:15" ht="15.75" x14ac:dyDescent="0.25">
      <c r="A25" s="15"/>
      <c r="B25" s="25">
        <f t="shared" si="0"/>
        <v>10</v>
      </c>
      <c r="C25" s="33" t="s">
        <v>102</v>
      </c>
      <c r="D25" s="33"/>
      <c r="E25" s="33" t="s">
        <v>103</v>
      </c>
      <c r="F25" s="33"/>
      <c r="G25" s="35">
        <v>221</v>
      </c>
      <c r="H25" s="27">
        <f t="shared" si="1"/>
        <v>0.65</v>
      </c>
      <c r="I25" s="9">
        <v>219.5</v>
      </c>
      <c r="J25" s="27">
        <f t="shared" si="2"/>
        <v>0.64558823529411768</v>
      </c>
      <c r="K25" s="9">
        <v>214</v>
      </c>
      <c r="L25" s="27">
        <f t="shared" si="3"/>
        <v>0.62941176470588234</v>
      </c>
      <c r="M25" s="28">
        <f t="shared" si="4"/>
        <v>654.5</v>
      </c>
      <c r="N25" s="29">
        <f t="shared" si="5"/>
        <v>0.64166666666666672</v>
      </c>
      <c r="O25" s="12">
        <v>157</v>
      </c>
    </row>
    <row r="26" spans="1:15" ht="15.75" x14ac:dyDescent="0.25">
      <c r="A26" s="15"/>
      <c r="B26" s="25">
        <f t="shared" si="0"/>
        <v>11</v>
      </c>
      <c r="C26" s="33" t="s">
        <v>79</v>
      </c>
      <c r="D26" s="33"/>
      <c r="E26" s="33" t="s">
        <v>80</v>
      </c>
      <c r="F26" s="33"/>
      <c r="G26" s="9">
        <v>214</v>
      </c>
      <c r="H26" s="27">
        <f t="shared" si="1"/>
        <v>0.62941176470588234</v>
      </c>
      <c r="I26" s="9">
        <v>224</v>
      </c>
      <c r="J26" s="27">
        <f t="shared" si="2"/>
        <v>0.6588235294117647</v>
      </c>
      <c r="K26" s="9">
        <v>213.5</v>
      </c>
      <c r="L26" s="27">
        <f t="shared" si="3"/>
        <v>0.62794117647058822</v>
      </c>
      <c r="M26" s="28">
        <f t="shared" si="4"/>
        <v>651.5</v>
      </c>
      <c r="N26" s="29">
        <f t="shared" si="5"/>
        <v>0.63872549019607838</v>
      </c>
      <c r="O26" s="12">
        <v>158</v>
      </c>
    </row>
    <row r="27" spans="1:15" ht="15.75" x14ac:dyDescent="0.25">
      <c r="A27" s="15"/>
      <c r="B27" s="25">
        <f t="shared" si="0"/>
        <v>12</v>
      </c>
      <c r="C27" s="33" t="s">
        <v>75</v>
      </c>
      <c r="D27" s="33"/>
      <c r="E27" s="33" t="s">
        <v>76</v>
      </c>
      <c r="F27" s="33"/>
      <c r="G27" s="36">
        <v>215</v>
      </c>
      <c r="H27" s="27">
        <f t="shared" si="1"/>
        <v>0.63235294117647056</v>
      </c>
      <c r="I27" s="9">
        <v>216</v>
      </c>
      <c r="J27" s="27">
        <f t="shared" si="2"/>
        <v>0.63529411764705879</v>
      </c>
      <c r="K27" s="9">
        <v>217</v>
      </c>
      <c r="L27" s="27">
        <f t="shared" si="3"/>
        <v>0.63823529411764701</v>
      </c>
      <c r="M27" s="28">
        <f t="shared" si="4"/>
        <v>648</v>
      </c>
      <c r="N27" s="29">
        <f t="shared" si="5"/>
        <v>0.63529411764705879</v>
      </c>
      <c r="O27" s="12">
        <v>156</v>
      </c>
    </row>
    <row r="28" spans="1:15" ht="15.75" x14ac:dyDescent="0.25">
      <c r="A28" s="15"/>
      <c r="B28" s="25">
        <f t="shared" si="0"/>
        <v>13</v>
      </c>
      <c r="C28" s="33" t="s">
        <v>85</v>
      </c>
      <c r="D28" s="33"/>
      <c r="E28" s="33" t="s">
        <v>86</v>
      </c>
      <c r="F28" s="33"/>
      <c r="G28" s="36">
        <v>206.5</v>
      </c>
      <c r="H28" s="27">
        <f t="shared" si="1"/>
        <v>0.60735294117647054</v>
      </c>
      <c r="I28" s="9">
        <v>212</v>
      </c>
      <c r="J28" s="27">
        <f t="shared" si="2"/>
        <v>0.62352941176470589</v>
      </c>
      <c r="K28" s="9">
        <v>213</v>
      </c>
      <c r="L28" s="27">
        <f t="shared" si="3"/>
        <v>0.62647058823529411</v>
      </c>
      <c r="M28" s="28">
        <f t="shared" si="4"/>
        <v>631.5</v>
      </c>
      <c r="N28" s="29">
        <f t="shared" si="5"/>
        <v>0.61911764705882355</v>
      </c>
      <c r="O28" s="12">
        <v>151</v>
      </c>
    </row>
    <row r="29" spans="1:15" ht="15.75" x14ac:dyDescent="0.25">
      <c r="A29" s="15"/>
      <c r="B29" s="25">
        <f t="shared" si="0"/>
        <v>14</v>
      </c>
      <c r="C29" s="33" t="s">
        <v>91</v>
      </c>
      <c r="D29" s="33"/>
      <c r="E29" s="33" t="s">
        <v>92</v>
      </c>
      <c r="F29" s="33"/>
      <c r="G29" s="33">
        <v>202</v>
      </c>
      <c r="H29" s="27">
        <f t="shared" si="1"/>
        <v>0.59411764705882353</v>
      </c>
      <c r="I29" s="9">
        <v>215</v>
      </c>
      <c r="J29" s="27">
        <f t="shared" si="2"/>
        <v>0.63235294117647056</v>
      </c>
      <c r="K29" s="9">
        <v>209.5</v>
      </c>
      <c r="L29" s="27">
        <f t="shared" si="3"/>
        <v>0.61617647058823533</v>
      </c>
      <c r="M29" s="28">
        <f t="shared" si="4"/>
        <v>626.5</v>
      </c>
      <c r="N29" s="29">
        <f t="shared" si="5"/>
        <v>0.61421568627450984</v>
      </c>
      <c r="O29" s="12">
        <v>152</v>
      </c>
    </row>
    <row r="30" spans="1:15" ht="15.75" x14ac:dyDescent="0.25">
      <c r="A30" s="15"/>
      <c r="B30" s="25">
        <f t="shared" si="0"/>
        <v>15</v>
      </c>
      <c r="C30" s="33" t="s">
        <v>83</v>
      </c>
      <c r="D30" s="33"/>
      <c r="E30" s="33" t="s">
        <v>84</v>
      </c>
      <c r="F30" s="33"/>
      <c r="G30" s="36">
        <v>203.5</v>
      </c>
      <c r="H30" s="27">
        <f t="shared" si="1"/>
        <v>0.59852941176470587</v>
      </c>
      <c r="I30" s="9">
        <v>213</v>
      </c>
      <c r="J30" s="27">
        <f t="shared" si="2"/>
        <v>0.62647058823529411</v>
      </c>
      <c r="K30" s="9">
        <v>204</v>
      </c>
      <c r="L30" s="27">
        <f t="shared" si="3"/>
        <v>0.6</v>
      </c>
      <c r="M30" s="28">
        <f t="shared" si="4"/>
        <v>620.5</v>
      </c>
      <c r="N30" s="29">
        <f t="shared" si="5"/>
        <v>0.60833333333333328</v>
      </c>
      <c r="O30" s="12">
        <v>151</v>
      </c>
    </row>
    <row r="31" spans="1:15" ht="15.75" x14ac:dyDescent="0.25">
      <c r="A31" s="15"/>
      <c r="B31" s="25">
        <f t="shared" si="0"/>
        <v>16</v>
      </c>
      <c r="C31" s="33" t="s">
        <v>71</v>
      </c>
      <c r="D31" s="33"/>
      <c r="E31" s="33" t="s">
        <v>72</v>
      </c>
      <c r="F31" s="33"/>
      <c r="G31" s="36">
        <v>216.5</v>
      </c>
      <c r="H31" s="27">
        <f t="shared" si="1"/>
        <v>0.6367647058823529</v>
      </c>
      <c r="I31" s="9">
        <v>201.5</v>
      </c>
      <c r="J31" s="27">
        <f t="shared" si="2"/>
        <v>0.59264705882352942</v>
      </c>
      <c r="K31" s="9">
        <v>202</v>
      </c>
      <c r="L31" s="27">
        <f t="shared" si="3"/>
        <v>0.59411764705882353</v>
      </c>
      <c r="M31" s="28">
        <f t="shared" si="4"/>
        <v>620</v>
      </c>
      <c r="N31" s="29">
        <f t="shared" si="5"/>
        <v>0.60784313725490191</v>
      </c>
      <c r="O31" s="12">
        <v>151</v>
      </c>
    </row>
    <row r="32" spans="1:15" ht="15.75" x14ac:dyDescent="0.25">
      <c r="A32" s="15"/>
      <c r="B32" s="25">
        <f t="shared" si="0"/>
        <v>17</v>
      </c>
      <c r="C32" s="33" t="s">
        <v>77</v>
      </c>
      <c r="D32" s="33"/>
      <c r="E32" s="33" t="s">
        <v>78</v>
      </c>
      <c r="F32" s="33"/>
      <c r="G32" s="36">
        <v>212</v>
      </c>
      <c r="H32" s="27">
        <f t="shared" si="1"/>
        <v>0.62352941176470589</v>
      </c>
      <c r="I32" s="9">
        <v>200</v>
      </c>
      <c r="J32" s="27">
        <f t="shared" si="2"/>
        <v>0.58823529411764708</v>
      </c>
      <c r="K32" s="9">
        <v>204.5</v>
      </c>
      <c r="L32" s="27">
        <f t="shared" si="3"/>
        <v>0.60147058823529409</v>
      </c>
      <c r="M32" s="28">
        <f t="shared" si="4"/>
        <v>616.5</v>
      </c>
      <c r="N32" s="29">
        <f t="shared" si="5"/>
        <v>0.60441176470588232</v>
      </c>
      <c r="O32" s="12">
        <v>149</v>
      </c>
    </row>
    <row r="33" spans="1:15" ht="15.75" x14ac:dyDescent="0.25">
      <c r="A33" s="15"/>
      <c r="B33" s="25">
        <f t="shared" si="0"/>
        <v>18</v>
      </c>
      <c r="C33" s="33" t="s">
        <v>73</v>
      </c>
      <c r="D33" s="33"/>
      <c r="E33" s="33" t="s">
        <v>74</v>
      </c>
      <c r="F33" s="33"/>
      <c r="G33" s="36">
        <v>205</v>
      </c>
      <c r="H33" s="27">
        <f t="shared" si="1"/>
        <v>0.6029411764705882</v>
      </c>
      <c r="I33" s="9">
        <v>203.5</v>
      </c>
      <c r="J33" s="27">
        <f t="shared" si="2"/>
        <v>0.59852941176470587</v>
      </c>
      <c r="K33" s="9">
        <v>207</v>
      </c>
      <c r="L33" s="27">
        <f t="shared" si="3"/>
        <v>0.60882352941176465</v>
      </c>
      <c r="M33" s="28">
        <f t="shared" si="4"/>
        <v>615.5</v>
      </c>
      <c r="N33" s="29">
        <f t="shared" si="5"/>
        <v>0.60343137254901957</v>
      </c>
      <c r="O33" s="12">
        <v>150</v>
      </c>
    </row>
    <row r="34" spans="1:15" ht="15.75" x14ac:dyDescent="0.25">
      <c r="A34" s="15"/>
      <c r="B34" s="25">
        <f t="shared" si="0"/>
        <v>19</v>
      </c>
      <c r="C34" s="33" t="s">
        <v>68</v>
      </c>
      <c r="D34" s="33"/>
      <c r="E34" s="33" t="s">
        <v>69</v>
      </c>
      <c r="F34" s="33"/>
      <c r="G34" s="36">
        <v>201</v>
      </c>
      <c r="H34" s="27">
        <f t="shared" si="1"/>
        <v>0.5911764705882353</v>
      </c>
      <c r="I34" s="9">
        <v>195</v>
      </c>
      <c r="J34" s="27">
        <f t="shared" si="2"/>
        <v>0.57352941176470584</v>
      </c>
      <c r="K34" s="9">
        <v>204.5</v>
      </c>
      <c r="L34" s="27">
        <f t="shared" si="3"/>
        <v>0.60147058823529409</v>
      </c>
      <c r="M34" s="28">
        <f t="shared" si="4"/>
        <v>600.5</v>
      </c>
      <c r="N34" s="29">
        <f t="shared" si="5"/>
        <v>0.58872549019607845</v>
      </c>
      <c r="O34" s="12">
        <v>146</v>
      </c>
    </row>
    <row r="35" spans="1:15" ht="15.75" x14ac:dyDescent="0.25">
      <c r="A35" s="15"/>
      <c r="B35" s="25" t="s">
        <v>505</v>
      </c>
      <c r="C35" s="33" t="s">
        <v>100</v>
      </c>
      <c r="D35" s="33"/>
      <c r="E35" s="33" t="s">
        <v>101</v>
      </c>
      <c r="F35" s="33"/>
      <c r="G35" s="82" t="s">
        <v>505</v>
      </c>
      <c r="H35" s="83" t="s">
        <v>505</v>
      </c>
      <c r="I35" s="84" t="s">
        <v>505</v>
      </c>
      <c r="J35" s="83" t="s">
        <v>505</v>
      </c>
      <c r="K35" s="84" t="s">
        <v>505</v>
      </c>
      <c r="L35" s="83" t="s">
        <v>505</v>
      </c>
      <c r="M35" s="85" t="s">
        <v>505</v>
      </c>
      <c r="N35" s="86" t="s">
        <v>505</v>
      </c>
      <c r="O35" s="87" t="s">
        <v>505</v>
      </c>
    </row>
    <row r="36" spans="1:15" ht="16.5" thickBot="1" x14ac:dyDescent="0.3">
      <c r="A36" s="15"/>
      <c r="B36" s="25" t="s">
        <v>106</v>
      </c>
      <c r="C36" s="33" t="s">
        <v>89</v>
      </c>
      <c r="D36" s="33"/>
      <c r="E36" s="33" t="s">
        <v>90</v>
      </c>
      <c r="F36" s="33"/>
      <c r="G36" s="82" t="s">
        <v>106</v>
      </c>
      <c r="H36" s="83" t="s">
        <v>106</v>
      </c>
      <c r="I36" s="84" t="s">
        <v>106</v>
      </c>
      <c r="J36" s="83" t="s">
        <v>106</v>
      </c>
      <c r="K36" s="84" t="s">
        <v>106</v>
      </c>
      <c r="L36" s="83" t="s">
        <v>106</v>
      </c>
      <c r="M36" s="85" t="s">
        <v>106</v>
      </c>
      <c r="N36" s="86" t="s">
        <v>106</v>
      </c>
      <c r="O36" s="87" t="s">
        <v>106</v>
      </c>
    </row>
    <row r="37" spans="1:15" ht="15.75" thickBot="1" x14ac:dyDescent="0.3">
      <c r="A37" s="15"/>
      <c r="B37" s="100" t="s">
        <v>18</v>
      </c>
      <c r="C37" s="101"/>
      <c r="D37" s="102"/>
      <c r="E37" s="103">
        <f>COUNTIF($E$16:$E$36,"*")</f>
        <v>21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4"/>
    </row>
  </sheetData>
  <sortState xmlns:xlrd2="http://schemas.microsoft.com/office/spreadsheetml/2017/richdata2" ref="B17:O36">
    <sortCondition ref="B16:B36"/>
  </sortState>
  <mergeCells count="13">
    <mergeCell ref="C14:C15"/>
    <mergeCell ref="B14:B15"/>
    <mergeCell ref="M14:M15"/>
    <mergeCell ref="B37:D37"/>
    <mergeCell ref="E37:O37"/>
    <mergeCell ref="F14:F15"/>
    <mergeCell ref="E14:E15"/>
    <mergeCell ref="D14:D15"/>
    <mergeCell ref="D1:I1"/>
    <mergeCell ref="N14:N15"/>
    <mergeCell ref="O14:O15"/>
    <mergeCell ref="E3:G3"/>
    <mergeCell ref="E6:F6"/>
  </mergeCells>
  <conditionalFormatting sqref="E3:E4 E6 E9:F11 C16:G36 O16:O36 I16:I36 K16:K36">
    <cfRule type="containsBlanks" dxfId="61" priority="2">
      <formula>LEN(TRIM(C3))=0</formula>
    </cfRule>
  </conditionalFormatting>
  <conditionalFormatting sqref="H6">
    <cfRule type="containsBlanks" dxfId="60" priority="1">
      <formula>LEN(TRIM(H6))=0</formula>
    </cfRule>
  </conditionalFormatting>
  <pageMargins left="0.7" right="0.7" top="0.75" bottom="0.75" header="0.3" footer="0.3"/>
  <pageSetup paperSize="8" scale="9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0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0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0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F2659-6132-4192-9613-1C4405D33293}">
  <sheetPr>
    <pageSetUpPr fitToPage="1"/>
  </sheetPr>
  <dimension ref="A1:O43"/>
  <sheetViews>
    <sheetView tabSelected="1" topLeftCell="A5" workbookViewId="0">
      <selection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42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19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240</v>
      </c>
      <c r="F7" s="16">
        <f>E7*E12</f>
        <v>720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53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56</v>
      </c>
      <c r="F10" s="6" t="s">
        <v>24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57</v>
      </c>
      <c r="F11" s="6" t="s">
        <v>30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2" t="str">
        <f>F9</f>
        <v>C</v>
      </c>
      <c r="H14" s="32" t="str">
        <f>F9</f>
        <v>C</v>
      </c>
      <c r="I14" s="32" t="str">
        <f>F10</f>
        <v>H</v>
      </c>
      <c r="J14" s="32" t="str">
        <f>F10</f>
        <v>H</v>
      </c>
      <c r="K14" s="32" t="str">
        <f>F11</f>
        <v>B</v>
      </c>
      <c r="L14" s="32" t="str">
        <f>F11</f>
        <v>B</v>
      </c>
      <c r="M14" s="99" t="s">
        <v>12</v>
      </c>
      <c r="N14" s="92" t="s">
        <v>13</v>
      </c>
      <c r="O14" s="94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</row>
    <row r="16" spans="1:15" ht="15.75" x14ac:dyDescent="0.25">
      <c r="A16" s="15"/>
      <c r="B16" s="25">
        <f t="shared" ref="B16:B41" si="0">IFERROR(_xlfn.RANK.EQ(N16,$N$1:$N$477,0),"0")</f>
        <v>1</v>
      </c>
      <c r="C16" s="33" t="s">
        <v>522</v>
      </c>
      <c r="D16" s="33"/>
      <c r="E16" s="33" t="s">
        <v>266</v>
      </c>
      <c r="F16" s="33"/>
      <c r="G16" s="9">
        <v>172.5</v>
      </c>
      <c r="H16" s="27">
        <f t="shared" ref="H16:H41" si="1">IFERROR((G16/$E$7),"0")</f>
        <v>0.71875</v>
      </c>
      <c r="I16" s="9">
        <v>177.5</v>
      </c>
      <c r="J16" s="27">
        <f t="shared" ref="J16:J41" si="2">IFERROR((I16/$E$7),"0")</f>
        <v>0.73958333333333337</v>
      </c>
      <c r="K16" s="9">
        <v>165</v>
      </c>
      <c r="L16" s="27">
        <f t="shared" ref="L16:L41" si="3">IFERROR((K16/$E$7),"0")</f>
        <v>0.6875</v>
      </c>
      <c r="M16" s="28">
        <f t="shared" ref="M16:M41" si="4">G16+I16+K16</f>
        <v>515</v>
      </c>
      <c r="N16" s="29">
        <f t="shared" ref="N16:N41" si="5">IFERROR((M16/$F$7),"0")</f>
        <v>0.71527777777777779</v>
      </c>
      <c r="O16" s="12">
        <v>217</v>
      </c>
    </row>
    <row r="17" spans="1:15" ht="15.75" x14ac:dyDescent="0.25">
      <c r="A17" s="15"/>
      <c r="B17" s="25">
        <f t="shared" si="0"/>
        <v>2</v>
      </c>
      <c r="C17" s="33" t="s">
        <v>523</v>
      </c>
      <c r="D17" s="33"/>
      <c r="E17" s="33" t="s">
        <v>248</v>
      </c>
      <c r="F17" s="33"/>
      <c r="G17" s="9">
        <v>173</v>
      </c>
      <c r="H17" s="27">
        <f t="shared" si="1"/>
        <v>0.72083333333333333</v>
      </c>
      <c r="I17" s="9">
        <v>161.5</v>
      </c>
      <c r="J17" s="27">
        <f t="shared" si="2"/>
        <v>0.67291666666666672</v>
      </c>
      <c r="K17" s="9">
        <v>164.5</v>
      </c>
      <c r="L17" s="27">
        <f t="shared" si="3"/>
        <v>0.68541666666666667</v>
      </c>
      <c r="M17" s="28">
        <f t="shared" si="4"/>
        <v>499</v>
      </c>
      <c r="N17" s="29">
        <f t="shared" si="5"/>
        <v>0.69305555555555554</v>
      </c>
      <c r="O17" s="12">
        <v>214</v>
      </c>
    </row>
    <row r="18" spans="1:15" ht="15.75" x14ac:dyDescent="0.25">
      <c r="A18" s="15"/>
      <c r="B18" s="25">
        <f t="shared" si="0"/>
        <v>3</v>
      </c>
      <c r="C18" s="33" t="s">
        <v>232</v>
      </c>
      <c r="D18" s="33"/>
      <c r="E18" s="33" t="s">
        <v>233</v>
      </c>
      <c r="F18" s="33"/>
      <c r="G18" s="9">
        <v>162</v>
      </c>
      <c r="H18" s="27">
        <f t="shared" si="1"/>
        <v>0.67500000000000004</v>
      </c>
      <c r="I18" s="9">
        <v>173.5</v>
      </c>
      <c r="J18" s="27">
        <f t="shared" si="2"/>
        <v>0.72291666666666665</v>
      </c>
      <c r="K18" s="9">
        <v>162.5</v>
      </c>
      <c r="L18" s="27">
        <f t="shared" si="3"/>
        <v>0.67708333333333337</v>
      </c>
      <c r="M18" s="28">
        <f t="shared" si="4"/>
        <v>498</v>
      </c>
      <c r="N18" s="29">
        <f t="shared" si="5"/>
        <v>0.69166666666666665</v>
      </c>
      <c r="O18" s="12">
        <v>210</v>
      </c>
    </row>
    <row r="19" spans="1:15" ht="15.75" x14ac:dyDescent="0.25">
      <c r="A19" s="15"/>
      <c r="B19" s="25">
        <f t="shared" si="0"/>
        <v>4</v>
      </c>
      <c r="C19" s="33" t="s">
        <v>251</v>
      </c>
      <c r="D19" s="33"/>
      <c r="E19" s="33" t="s">
        <v>270</v>
      </c>
      <c r="F19" s="33"/>
      <c r="G19" s="9">
        <v>164.5</v>
      </c>
      <c r="H19" s="27">
        <f t="shared" si="1"/>
        <v>0.68541666666666667</v>
      </c>
      <c r="I19" s="9">
        <v>168</v>
      </c>
      <c r="J19" s="27">
        <f t="shared" si="2"/>
        <v>0.7</v>
      </c>
      <c r="K19" s="9">
        <v>159.5</v>
      </c>
      <c r="L19" s="27">
        <f t="shared" si="3"/>
        <v>0.6645833333333333</v>
      </c>
      <c r="M19" s="28">
        <f t="shared" si="4"/>
        <v>492</v>
      </c>
      <c r="N19" s="29">
        <f t="shared" si="5"/>
        <v>0.68333333333333335</v>
      </c>
      <c r="O19" s="12">
        <v>204</v>
      </c>
    </row>
    <row r="20" spans="1:15" ht="15.75" x14ac:dyDescent="0.25">
      <c r="A20" s="15"/>
      <c r="B20" s="25">
        <f t="shared" si="0"/>
        <v>5</v>
      </c>
      <c r="C20" s="33" t="s">
        <v>242</v>
      </c>
      <c r="D20" s="33"/>
      <c r="E20" s="33" t="s">
        <v>243</v>
      </c>
      <c r="F20" s="33"/>
      <c r="G20" s="9">
        <v>158</v>
      </c>
      <c r="H20" s="27">
        <f t="shared" si="1"/>
        <v>0.65833333333333333</v>
      </c>
      <c r="I20" s="9">
        <v>165</v>
      </c>
      <c r="J20" s="27">
        <f t="shared" si="2"/>
        <v>0.6875</v>
      </c>
      <c r="K20" s="9">
        <v>165.5</v>
      </c>
      <c r="L20" s="27">
        <f t="shared" si="3"/>
        <v>0.68958333333333333</v>
      </c>
      <c r="M20" s="28">
        <f t="shared" si="4"/>
        <v>488.5</v>
      </c>
      <c r="N20" s="29">
        <f t="shared" si="5"/>
        <v>0.67847222222222225</v>
      </c>
      <c r="O20" s="12">
        <v>204</v>
      </c>
    </row>
    <row r="21" spans="1:15" ht="15.75" x14ac:dyDescent="0.25">
      <c r="A21" s="15"/>
      <c r="B21" s="25">
        <f t="shared" si="0"/>
        <v>6</v>
      </c>
      <c r="C21" s="33" t="s">
        <v>264</v>
      </c>
      <c r="D21" s="33"/>
      <c r="E21" s="33" t="s">
        <v>265</v>
      </c>
      <c r="F21" s="33"/>
      <c r="G21" s="9">
        <v>157.5</v>
      </c>
      <c r="H21" s="27">
        <f t="shared" si="1"/>
        <v>0.65625</v>
      </c>
      <c r="I21" s="9">
        <v>159</v>
      </c>
      <c r="J21" s="27">
        <f t="shared" si="2"/>
        <v>0.66249999999999998</v>
      </c>
      <c r="K21" s="9">
        <v>163</v>
      </c>
      <c r="L21" s="27">
        <f t="shared" si="3"/>
        <v>0.6791666666666667</v>
      </c>
      <c r="M21" s="28">
        <f t="shared" si="4"/>
        <v>479.5</v>
      </c>
      <c r="N21" s="29">
        <f t="shared" si="5"/>
        <v>0.66597222222222219</v>
      </c>
      <c r="O21" s="12">
        <v>200</v>
      </c>
    </row>
    <row r="22" spans="1:15" ht="15.75" x14ac:dyDescent="0.25">
      <c r="A22" s="15"/>
      <c r="B22" s="25">
        <f t="shared" si="0"/>
        <v>7</v>
      </c>
      <c r="C22" s="33" t="s">
        <v>242</v>
      </c>
      <c r="D22" s="33"/>
      <c r="E22" s="33" t="s">
        <v>259</v>
      </c>
      <c r="F22" s="33"/>
      <c r="G22" s="9">
        <v>156.5</v>
      </c>
      <c r="H22" s="27">
        <f t="shared" si="1"/>
        <v>0.65208333333333335</v>
      </c>
      <c r="I22" s="9">
        <v>162</v>
      </c>
      <c r="J22" s="27">
        <f t="shared" si="2"/>
        <v>0.67500000000000004</v>
      </c>
      <c r="K22" s="9">
        <v>157.5</v>
      </c>
      <c r="L22" s="27">
        <f t="shared" si="3"/>
        <v>0.65625</v>
      </c>
      <c r="M22" s="28">
        <f t="shared" si="4"/>
        <v>476</v>
      </c>
      <c r="N22" s="29">
        <f t="shared" si="5"/>
        <v>0.66111111111111109</v>
      </c>
      <c r="O22" s="12">
        <v>198</v>
      </c>
    </row>
    <row r="23" spans="1:15" ht="15.75" x14ac:dyDescent="0.25">
      <c r="A23" s="15"/>
      <c r="B23" s="25">
        <f t="shared" si="0"/>
        <v>8</v>
      </c>
      <c r="C23" s="33" t="s">
        <v>257</v>
      </c>
      <c r="D23" s="33"/>
      <c r="E23" s="33" t="s">
        <v>258</v>
      </c>
      <c r="F23" s="33"/>
      <c r="G23" s="9">
        <v>154</v>
      </c>
      <c r="H23" s="27">
        <f t="shared" si="1"/>
        <v>0.64166666666666672</v>
      </c>
      <c r="I23" s="9">
        <v>156</v>
      </c>
      <c r="J23" s="27">
        <f t="shared" si="2"/>
        <v>0.65</v>
      </c>
      <c r="K23" s="9">
        <v>163</v>
      </c>
      <c r="L23" s="27">
        <f t="shared" si="3"/>
        <v>0.6791666666666667</v>
      </c>
      <c r="M23" s="28">
        <f t="shared" si="4"/>
        <v>473</v>
      </c>
      <c r="N23" s="29">
        <f t="shared" si="5"/>
        <v>0.65694444444444444</v>
      </c>
      <c r="O23" s="12">
        <v>199</v>
      </c>
    </row>
    <row r="24" spans="1:15" ht="15.75" x14ac:dyDescent="0.25">
      <c r="A24" s="15"/>
      <c r="B24" s="25">
        <f t="shared" si="0"/>
        <v>9</v>
      </c>
      <c r="C24" s="33" t="s">
        <v>251</v>
      </c>
      <c r="D24" s="33"/>
      <c r="E24" s="33" t="s">
        <v>252</v>
      </c>
      <c r="F24" s="33"/>
      <c r="G24" s="9">
        <v>154.5</v>
      </c>
      <c r="H24" s="27">
        <f t="shared" si="1"/>
        <v>0.64375000000000004</v>
      </c>
      <c r="I24" s="9">
        <v>161.5</v>
      </c>
      <c r="J24" s="27">
        <f t="shared" si="2"/>
        <v>0.67291666666666672</v>
      </c>
      <c r="K24" s="9">
        <v>153.5</v>
      </c>
      <c r="L24" s="27">
        <f t="shared" si="3"/>
        <v>0.63958333333333328</v>
      </c>
      <c r="M24" s="28">
        <f t="shared" si="4"/>
        <v>469.5</v>
      </c>
      <c r="N24" s="29">
        <f t="shared" si="5"/>
        <v>0.65208333333333335</v>
      </c>
      <c r="O24" s="12">
        <v>199</v>
      </c>
    </row>
    <row r="25" spans="1:15" ht="15.75" x14ac:dyDescent="0.25">
      <c r="A25" s="15"/>
      <c r="B25" s="25">
        <f t="shared" si="0"/>
        <v>10</v>
      </c>
      <c r="C25" s="33" t="s">
        <v>246</v>
      </c>
      <c r="D25" s="33"/>
      <c r="E25" s="33" t="s">
        <v>247</v>
      </c>
      <c r="F25" s="33"/>
      <c r="G25" s="9">
        <v>156</v>
      </c>
      <c r="H25" s="27">
        <f t="shared" si="1"/>
        <v>0.65</v>
      </c>
      <c r="I25" s="9">
        <v>157</v>
      </c>
      <c r="J25" s="27">
        <f t="shared" si="2"/>
        <v>0.65416666666666667</v>
      </c>
      <c r="K25" s="9">
        <v>154.5</v>
      </c>
      <c r="L25" s="27">
        <f t="shared" si="3"/>
        <v>0.64375000000000004</v>
      </c>
      <c r="M25" s="28">
        <f t="shared" si="4"/>
        <v>467.5</v>
      </c>
      <c r="N25" s="29">
        <f t="shared" si="5"/>
        <v>0.64930555555555558</v>
      </c>
      <c r="O25" s="12">
        <v>195</v>
      </c>
    </row>
    <row r="26" spans="1:15" ht="15.75" x14ac:dyDescent="0.25">
      <c r="A26" s="15"/>
      <c r="B26" s="25">
        <f t="shared" si="0"/>
        <v>10</v>
      </c>
      <c r="C26" s="33" t="s">
        <v>249</v>
      </c>
      <c r="D26" s="33"/>
      <c r="E26" s="33" t="s">
        <v>250</v>
      </c>
      <c r="F26" s="33"/>
      <c r="G26" s="9">
        <v>156</v>
      </c>
      <c r="H26" s="27">
        <f t="shared" si="1"/>
        <v>0.65</v>
      </c>
      <c r="I26" s="9">
        <v>157</v>
      </c>
      <c r="J26" s="27">
        <f t="shared" si="2"/>
        <v>0.65416666666666667</v>
      </c>
      <c r="K26" s="9">
        <v>154.5</v>
      </c>
      <c r="L26" s="27">
        <f t="shared" si="3"/>
        <v>0.64375000000000004</v>
      </c>
      <c r="M26" s="28">
        <f t="shared" si="4"/>
        <v>467.5</v>
      </c>
      <c r="N26" s="29">
        <f t="shared" si="5"/>
        <v>0.64930555555555558</v>
      </c>
      <c r="O26" s="12">
        <v>194</v>
      </c>
    </row>
    <row r="27" spans="1:15" ht="15.75" x14ac:dyDescent="0.25">
      <c r="A27" s="15"/>
      <c r="B27" s="25">
        <f t="shared" si="0"/>
        <v>12</v>
      </c>
      <c r="C27" s="33" t="s">
        <v>236</v>
      </c>
      <c r="D27" s="33"/>
      <c r="E27" s="33" t="s">
        <v>237</v>
      </c>
      <c r="F27" s="33"/>
      <c r="G27" s="9">
        <v>149</v>
      </c>
      <c r="H27" s="27">
        <f t="shared" si="1"/>
        <v>0.62083333333333335</v>
      </c>
      <c r="I27" s="9">
        <v>158.5</v>
      </c>
      <c r="J27" s="27">
        <f t="shared" si="2"/>
        <v>0.66041666666666665</v>
      </c>
      <c r="K27" s="9">
        <v>157.5</v>
      </c>
      <c r="L27" s="27">
        <f t="shared" si="3"/>
        <v>0.65625</v>
      </c>
      <c r="M27" s="28">
        <f t="shared" si="4"/>
        <v>465</v>
      </c>
      <c r="N27" s="29">
        <f t="shared" si="5"/>
        <v>0.64583333333333337</v>
      </c>
      <c r="O27" s="12">
        <v>196</v>
      </c>
    </row>
    <row r="28" spans="1:15" ht="15.75" x14ac:dyDescent="0.25">
      <c r="A28" s="15"/>
      <c r="B28" s="25">
        <f t="shared" si="0"/>
        <v>13</v>
      </c>
      <c r="C28" s="33" t="s">
        <v>238</v>
      </c>
      <c r="D28" s="33"/>
      <c r="E28" s="33" t="s">
        <v>239</v>
      </c>
      <c r="F28" s="33"/>
      <c r="G28" s="9">
        <v>149</v>
      </c>
      <c r="H28" s="27">
        <f t="shared" si="1"/>
        <v>0.62083333333333335</v>
      </c>
      <c r="I28" s="9">
        <v>156</v>
      </c>
      <c r="J28" s="27">
        <f t="shared" si="2"/>
        <v>0.65</v>
      </c>
      <c r="K28" s="9">
        <v>159.5</v>
      </c>
      <c r="L28" s="27">
        <f t="shared" si="3"/>
        <v>0.6645833333333333</v>
      </c>
      <c r="M28" s="28">
        <f t="shared" si="4"/>
        <v>464.5</v>
      </c>
      <c r="N28" s="29">
        <f t="shared" si="5"/>
        <v>0.64513888888888893</v>
      </c>
      <c r="O28" s="12">
        <v>64.510000000000005</v>
      </c>
    </row>
    <row r="29" spans="1:15" ht="15.75" x14ac:dyDescent="0.25">
      <c r="A29" s="15"/>
      <c r="B29" s="25">
        <f t="shared" si="0"/>
        <v>14</v>
      </c>
      <c r="C29" s="33" t="s">
        <v>228</v>
      </c>
      <c r="D29" s="33"/>
      <c r="E29" s="33" t="s">
        <v>229</v>
      </c>
      <c r="F29" s="33"/>
      <c r="G29" s="9">
        <v>153.5</v>
      </c>
      <c r="H29" s="27">
        <f t="shared" si="1"/>
        <v>0.63958333333333328</v>
      </c>
      <c r="I29" s="9">
        <v>153</v>
      </c>
      <c r="J29" s="27">
        <f t="shared" si="2"/>
        <v>0.63749999999999996</v>
      </c>
      <c r="K29" s="9">
        <v>157</v>
      </c>
      <c r="L29" s="27">
        <f t="shared" si="3"/>
        <v>0.65416666666666667</v>
      </c>
      <c r="M29" s="28">
        <f t="shared" si="4"/>
        <v>463.5</v>
      </c>
      <c r="N29" s="29">
        <f t="shared" si="5"/>
        <v>0.64375000000000004</v>
      </c>
      <c r="O29" s="12">
        <v>195</v>
      </c>
    </row>
    <row r="30" spans="1:15" ht="15.75" x14ac:dyDescent="0.25">
      <c r="A30" s="15"/>
      <c r="B30" s="25">
        <f t="shared" si="0"/>
        <v>15</v>
      </c>
      <c r="C30" s="33" t="s">
        <v>262</v>
      </c>
      <c r="D30" s="33"/>
      <c r="E30" s="33" t="s">
        <v>263</v>
      </c>
      <c r="F30" s="33"/>
      <c r="G30" s="9">
        <v>155.5</v>
      </c>
      <c r="H30" s="27">
        <f t="shared" si="1"/>
        <v>0.6479166666666667</v>
      </c>
      <c r="I30" s="9">
        <v>155.5</v>
      </c>
      <c r="J30" s="27">
        <f t="shared" si="2"/>
        <v>0.6479166666666667</v>
      </c>
      <c r="K30" s="9">
        <v>149.5</v>
      </c>
      <c r="L30" s="27">
        <f t="shared" si="3"/>
        <v>0.62291666666666667</v>
      </c>
      <c r="M30" s="28">
        <f t="shared" si="4"/>
        <v>460.5</v>
      </c>
      <c r="N30" s="29">
        <f t="shared" si="5"/>
        <v>0.63958333333333328</v>
      </c>
      <c r="O30" s="12">
        <v>194</v>
      </c>
    </row>
    <row r="31" spans="1:15" ht="15.75" x14ac:dyDescent="0.25">
      <c r="A31" s="15"/>
      <c r="B31" s="25">
        <f t="shared" si="0"/>
        <v>16</v>
      </c>
      <c r="C31" s="33" t="s">
        <v>244</v>
      </c>
      <c r="D31" s="33"/>
      <c r="E31" s="33" t="s">
        <v>245</v>
      </c>
      <c r="F31" s="33"/>
      <c r="G31" s="9">
        <v>152</v>
      </c>
      <c r="H31" s="27">
        <f t="shared" si="1"/>
        <v>0.6333333333333333</v>
      </c>
      <c r="I31" s="9">
        <v>154.5</v>
      </c>
      <c r="J31" s="27">
        <f t="shared" si="2"/>
        <v>0.64375000000000004</v>
      </c>
      <c r="K31" s="9">
        <v>152</v>
      </c>
      <c r="L31" s="27">
        <f t="shared" si="3"/>
        <v>0.6333333333333333</v>
      </c>
      <c r="M31" s="28">
        <f t="shared" si="4"/>
        <v>458.5</v>
      </c>
      <c r="N31" s="29">
        <f t="shared" si="5"/>
        <v>0.63680555555555551</v>
      </c>
      <c r="O31" s="12">
        <v>196</v>
      </c>
    </row>
    <row r="32" spans="1:15" ht="15.75" x14ac:dyDescent="0.25">
      <c r="A32" s="15"/>
      <c r="B32" s="25">
        <f t="shared" si="0"/>
        <v>17</v>
      </c>
      <c r="C32" s="33" t="s">
        <v>271</v>
      </c>
      <c r="D32" s="33"/>
      <c r="E32" s="33" t="s">
        <v>272</v>
      </c>
      <c r="F32" s="33"/>
      <c r="G32" s="9">
        <v>148.5</v>
      </c>
      <c r="H32" s="27">
        <f t="shared" si="1"/>
        <v>0.61875000000000002</v>
      </c>
      <c r="I32" s="9">
        <v>160</v>
      </c>
      <c r="J32" s="27">
        <f t="shared" si="2"/>
        <v>0.66666666666666663</v>
      </c>
      <c r="K32" s="9">
        <v>149.5</v>
      </c>
      <c r="L32" s="27">
        <f t="shared" si="3"/>
        <v>0.62291666666666667</v>
      </c>
      <c r="M32" s="28">
        <f t="shared" si="4"/>
        <v>458</v>
      </c>
      <c r="N32" s="29">
        <f t="shared" si="5"/>
        <v>0.63611111111111107</v>
      </c>
      <c r="O32" s="12">
        <v>191</v>
      </c>
    </row>
    <row r="33" spans="1:15" ht="15.75" x14ac:dyDescent="0.25">
      <c r="A33" s="15"/>
      <c r="B33" s="25">
        <f t="shared" si="0"/>
        <v>18</v>
      </c>
      <c r="C33" s="33" t="s">
        <v>260</v>
      </c>
      <c r="D33" s="33"/>
      <c r="E33" s="33" t="s">
        <v>261</v>
      </c>
      <c r="F33" s="33"/>
      <c r="G33" s="9">
        <v>149</v>
      </c>
      <c r="H33" s="27">
        <f t="shared" si="1"/>
        <v>0.62083333333333335</v>
      </c>
      <c r="I33" s="9">
        <v>151.5</v>
      </c>
      <c r="J33" s="27">
        <f t="shared" si="2"/>
        <v>0.63124999999999998</v>
      </c>
      <c r="K33" s="9">
        <v>155</v>
      </c>
      <c r="L33" s="27">
        <f t="shared" si="3"/>
        <v>0.64583333333333337</v>
      </c>
      <c r="M33" s="28">
        <f t="shared" si="4"/>
        <v>455.5</v>
      </c>
      <c r="N33" s="29">
        <f t="shared" si="5"/>
        <v>0.63263888888888886</v>
      </c>
      <c r="O33" s="12">
        <v>194</v>
      </c>
    </row>
    <row r="34" spans="1:15" ht="15.75" x14ac:dyDescent="0.25">
      <c r="A34" s="15"/>
      <c r="B34" s="25">
        <f t="shared" si="0"/>
        <v>19</v>
      </c>
      <c r="C34" s="33" t="s">
        <v>226</v>
      </c>
      <c r="D34" s="33"/>
      <c r="E34" s="33" t="s">
        <v>227</v>
      </c>
      <c r="F34" s="33"/>
      <c r="G34" s="7">
        <v>150</v>
      </c>
      <c r="H34" s="27">
        <f t="shared" si="1"/>
        <v>0.625</v>
      </c>
      <c r="I34" s="7">
        <v>151.5</v>
      </c>
      <c r="J34" s="27">
        <f t="shared" si="2"/>
        <v>0.63124999999999998</v>
      </c>
      <c r="K34" s="7">
        <v>153.5</v>
      </c>
      <c r="L34" s="27">
        <f t="shared" si="3"/>
        <v>0.63958333333333328</v>
      </c>
      <c r="M34" s="28">
        <f t="shared" si="4"/>
        <v>455</v>
      </c>
      <c r="N34" s="29">
        <f t="shared" si="5"/>
        <v>0.63194444444444442</v>
      </c>
      <c r="O34" s="11">
        <v>192</v>
      </c>
    </row>
    <row r="35" spans="1:15" ht="15.75" x14ac:dyDescent="0.25">
      <c r="A35" s="15"/>
      <c r="B35" s="25">
        <f t="shared" si="0"/>
        <v>20</v>
      </c>
      <c r="C35" s="33" t="s">
        <v>267</v>
      </c>
      <c r="D35" s="33"/>
      <c r="E35" s="33" t="s">
        <v>268</v>
      </c>
      <c r="F35" s="33"/>
      <c r="G35" s="9">
        <v>147.5</v>
      </c>
      <c r="H35" s="27">
        <f t="shared" si="1"/>
        <v>0.61458333333333337</v>
      </c>
      <c r="I35" s="9">
        <v>150</v>
      </c>
      <c r="J35" s="27">
        <f t="shared" si="2"/>
        <v>0.625</v>
      </c>
      <c r="K35" s="9">
        <v>150.5</v>
      </c>
      <c r="L35" s="27">
        <f t="shared" si="3"/>
        <v>0.62708333333333333</v>
      </c>
      <c r="M35" s="28">
        <f t="shared" si="4"/>
        <v>448</v>
      </c>
      <c r="N35" s="29">
        <f t="shared" si="5"/>
        <v>0.62222222222222223</v>
      </c>
      <c r="O35" s="12">
        <v>189</v>
      </c>
    </row>
    <row r="36" spans="1:15" ht="15.75" x14ac:dyDescent="0.25">
      <c r="A36" s="15"/>
      <c r="B36" s="25">
        <f t="shared" si="0"/>
        <v>21</v>
      </c>
      <c r="C36" s="33" t="s">
        <v>255</v>
      </c>
      <c r="D36" s="57"/>
      <c r="E36" s="34" t="s">
        <v>256</v>
      </c>
      <c r="F36" s="57"/>
      <c r="G36" s="9">
        <v>151.5</v>
      </c>
      <c r="H36" s="27">
        <f t="shared" si="1"/>
        <v>0.63124999999999998</v>
      </c>
      <c r="I36" s="9">
        <v>144.5</v>
      </c>
      <c r="J36" s="27">
        <f t="shared" si="2"/>
        <v>0.6020833333333333</v>
      </c>
      <c r="K36" s="9">
        <v>151</v>
      </c>
      <c r="L36" s="27">
        <f t="shared" si="3"/>
        <v>0.62916666666666665</v>
      </c>
      <c r="M36" s="28">
        <f t="shared" si="4"/>
        <v>447</v>
      </c>
      <c r="N36" s="29">
        <f t="shared" si="5"/>
        <v>0.62083333333333335</v>
      </c>
      <c r="O36" s="12">
        <v>191</v>
      </c>
    </row>
    <row r="37" spans="1:15" ht="15.75" x14ac:dyDescent="0.25">
      <c r="A37" s="15"/>
      <c r="B37" s="25">
        <f t="shared" si="0"/>
        <v>22</v>
      </c>
      <c r="C37" s="33" t="s">
        <v>240</v>
      </c>
      <c r="D37" s="33"/>
      <c r="E37" s="33" t="s">
        <v>241</v>
      </c>
      <c r="F37" s="33"/>
      <c r="G37" s="9">
        <v>145</v>
      </c>
      <c r="H37" s="27">
        <f t="shared" si="1"/>
        <v>0.60416666666666663</v>
      </c>
      <c r="I37" s="9">
        <v>150</v>
      </c>
      <c r="J37" s="27">
        <f t="shared" si="2"/>
        <v>0.625</v>
      </c>
      <c r="K37" s="9">
        <v>150</v>
      </c>
      <c r="L37" s="27">
        <f t="shared" si="3"/>
        <v>0.625</v>
      </c>
      <c r="M37" s="28">
        <f t="shared" si="4"/>
        <v>445</v>
      </c>
      <c r="N37" s="29">
        <f t="shared" si="5"/>
        <v>0.61805555555555558</v>
      </c>
      <c r="O37" s="12">
        <v>190</v>
      </c>
    </row>
    <row r="38" spans="1:15" ht="15.75" x14ac:dyDescent="0.25">
      <c r="A38" s="15"/>
      <c r="B38" s="25">
        <f t="shared" si="0"/>
        <v>23</v>
      </c>
      <c r="C38" s="33" t="s">
        <v>269</v>
      </c>
      <c r="D38" s="33"/>
      <c r="E38" s="33" t="s">
        <v>500</v>
      </c>
      <c r="F38" s="33"/>
      <c r="G38" s="9">
        <v>144.5</v>
      </c>
      <c r="H38" s="27">
        <f t="shared" si="1"/>
        <v>0.6020833333333333</v>
      </c>
      <c r="I38" s="9">
        <v>153.5</v>
      </c>
      <c r="J38" s="27">
        <f t="shared" si="2"/>
        <v>0.63958333333333328</v>
      </c>
      <c r="K38" s="9">
        <v>142.5</v>
      </c>
      <c r="L38" s="27">
        <f t="shared" si="3"/>
        <v>0.59375</v>
      </c>
      <c r="M38" s="28">
        <f t="shared" si="4"/>
        <v>440.5</v>
      </c>
      <c r="N38" s="29">
        <f t="shared" si="5"/>
        <v>0.6118055555555556</v>
      </c>
      <c r="O38" s="12">
        <v>184</v>
      </c>
    </row>
    <row r="39" spans="1:15" ht="15.75" x14ac:dyDescent="0.25">
      <c r="A39" s="15"/>
      <c r="B39" s="25">
        <f t="shared" si="0"/>
        <v>24</v>
      </c>
      <c r="C39" s="33" t="s">
        <v>230</v>
      </c>
      <c r="D39" s="33"/>
      <c r="E39" s="33" t="s">
        <v>231</v>
      </c>
      <c r="F39" s="33"/>
      <c r="G39" s="9">
        <v>149.5</v>
      </c>
      <c r="H39" s="27">
        <f t="shared" si="1"/>
        <v>0.62291666666666667</v>
      </c>
      <c r="I39" s="9">
        <v>135.5</v>
      </c>
      <c r="J39" s="27">
        <f t="shared" si="2"/>
        <v>0.56458333333333333</v>
      </c>
      <c r="K39" s="9">
        <v>148</v>
      </c>
      <c r="L39" s="27">
        <f t="shared" si="3"/>
        <v>0.6166666666666667</v>
      </c>
      <c r="M39" s="28">
        <f t="shared" si="4"/>
        <v>433</v>
      </c>
      <c r="N39" s="29">
        <f t="shared" si="5"/>
        <v>0.60138888888888886</v>
      </c>
      <c r="O39" s="12">
        <v>184</v>
      </c>
    </row>
    <row r="40" spans="1:15" ht="15.75" x14ac:dyDescent="0.25">
      <c r="A40" s="15"/>
      <c r="B40" s="25">
        <f t="shared" si="0"/>
        <v>25</v>
      </c>
      <c r="C40" s="33" t="s">
        <v>234</v>
      </c>
      <c r="D40" s="33"/>
      <c r="E40" s="33" t="s">
        <v>235</v>
      </c>
      <c r="F40" s="33"/>
      <c r="G40" s="9">
        <v>131.5</v>
      </c>
      <c r="H40" s="27">
        <f t="shared" si="1"/>
        <v>0.54791666666666672</v>
      </c>
      <c r="I40" s="9">
        <v>132</v>
      </c>
      <c r="J40" s="27">
        <f t="shared" si="2"/>
        <v>0.55000000000000004</v>
      </c>
      <c r="K40" s="9">
        <v>139.5</v>
      </c>
      <c r="L40" s="27">
        <f t="shared" si="3"/>
        <v>0.58125000000000004</v>
      </c>
      <c r="M40" s="28">
        <f t="shared" si="4"/>
        <v>403</v>
      </c>
      <c r="N40" s="29">
        <f t="shared" si="5"/>
        <v>0.55972222222222223</v>
      </c>
      <c r="O40" s="12">
        <v>179</v>
      </c>
    </row>
    <row r="41" spans="1:15" ht="15.75" x14ac:dyDescent="0.25">
      <c r="A41" s="15"/>
      <c r="B41" s="25">
        <f t="shared" si="0"/>
        <v>26</v>
      </c>
      <c r="C41" s="33" t="s">
        <v>253</v>
      </c>
      <c r="D41" s="57"/>
      <c r="E41" s="34" t="s">
        <v>254</v>
      </c>
      <c r="F41" s="57"/>
      <c r="G41" s="9">
        <v>137</v>
      </c>
      <c r="H41" s="27">
        <f t="shared" si="1"/>
        <v>0.5708333333333333</v>
      </c>
      <c r="I41" s="9">
        <v>131.5</v>
      </c>
      <c r="J41" s="27">
        <f t="shared" si="2"/>
        <v>0.54791666666666672</v>
      </c>
      <c r="K41" s="9">
        <v>133.5</v>
      </c>
      <c r="L41" s="27">
        <f t="shared" si="3"/>
        <v>0.55625000000000002</v>
      </c>
      <c r="M41" s="28">
        <f t="shared" si="4"/>
        <v>402</v>
      </c>
      <c r="N41" s="29">
        <f t="shared" si="5"/>
        <v>0.55833333333333335</v>
      </c>
      <c r="O41" s="12">
        <v>175</v>
      </c>
    </row>
    <row r="42" spans="1:15" ht="16.5" thickBot="1" x14ac:dyDescent="0.3">
      <c r="A42" s="15"/>
      <c r="B42" s="25" t="s">
        <v>106</v>
      </c>
      <c r="C42" s="33" t="s">
        <v>273</v>
      </c>
      <c r="D42" s="33"/>
      <c r="E42" s="33" t="s">
        <v>274</v>
      </c>
      <c r="F42" s="33"/>
      <c r="G42" s="9" t="s">
        <v>106</v>
      </c>
      <c r="H42" s="27" t="s">
        <v>106</v>
      </c>
      <c r="I42" s="9" t="s">
        <v>106</v>
      </c>
      <c r="J42" s="27" t="s">
        <v>106</v>
      </c>
      <c r="K42" s="9" t="s">
        <v>106</v>
      </c>
      <c r="L42" s="27" t="s">
        <v>106</v>
      </c>
      <c r="M42" s="28" t="s">
        <v>106</v>
      </c>
      <c r="N42" s="29" t="s">
        <v>106</v>
      </c>
      <c r="O42" s="12"/>
    </row>
    <row r="43" spans="1:15" ht="15.75" thickBot="1" x14ac:dyDescent="0.3">
      <c r="A43" s="15"/>
      <c r="B43" s="100" t="s">
        <v>18</v>
      </c>
      <c r="C43" s="101"/>
      <c r="D43" s="102"/>
      <c r="E43" s="103">
        <f>COUNTIF($E$16:$E$42,"*")</f>
        <v>27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4"/>
    </row>
  </sheetData>
  <sortState xmlns:xlrd2="http://schemas.microsoft.com/office/spreadsheetml/2017/richdata2" ref="A17:O41">
    <sortCondition descending="1" ref="M16:M41"/>
    <sortCondition descending="1" ref="O16:O41"/>
  </sortState>
  <mergeCells count="13">
    <mergeCell ref="B43:D43"/>
    <mergeCell ref="E43:O43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42 O16:O42 I16:I42 K16:K42">
    <cfRule type="containsBlanks" dxfId="42" priority="2">
      <formula>LEN(TRIM(C3))=0</formula>
    </cfRule>
  </conditionalFormatting>
  <conditionalFormatting sqref="H6">
    <cfRule type="containsBlanks" dxfId="41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2D5343B6-D223-4186-AA2F-6F49624C634A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5F57FFF1-DFC6-4D47-B34F-EB865B5D6173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EC0606A8-E0A5-4743-9011-43C74425C8C0}">
          <x14:formula1>
            <xm:f>LOOKUP!$A$1:$A$14</xm:f>
          </x14:formula1>
          <xm:sqref>E6:F6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O32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42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19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240</v>
      </c>
      <c r="F7" s="16">
        <f>E7*E12</f>
        <v>720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61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59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60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M</v>
      </c>
      <c r="J14" s="30" t="str">
        <f>F10</f>
        <v>M</v>
      </c>
      <c r="K14" s="30" t="str">
        <f>F11</f>
        <v>E</v>
      </c>
      <c r="L14" s="30" t="str">
        <f>F11</f>
        <v>E</v>
      </c>
      <c r="M14" s="99" t="s">
        <v>12</v>
      </c>
      <c r="N14" s="92" t="s">
        <v>13</v>
      </c>
      <c r="O14" s="94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</row>
    <row r="16" spans="1:15" ht="15.75" x14ac:dyDescent="0.25">
      <c r="A16" s="15"/>
      <c r="B16" s="25">
        <f t="shared" ref="B16:B30" si="0">IFERROR(_xlfn.RANK.EQ(N16,$N$1:$N$466,0),"0")</f>
        <v>1</v>
      </c>
      <c r="C16" s="33" t="s">
        <v>524</v>
      </c>
      <c r="D16" s="33"/>
      <c r="E16" s="33" t="s">
        <v>287</v>
      </c>
      <c r="F16" s="33"/>
      <c r="G16" s="9">
        <v>170</v>
      </c>
      <c r="H16" s="27">
        <f t="shared" ref="H16:H30" si="1">IFERROR((G16/$E$7),"0")</f>
        <v>0.70833333333333337</v>
      </c>
      <c r="I16" s="9">
        <v>175</v>
      </c>
      <c r="J16" s="27">
        <f t="shared" ref="J16:J30" si="2">IFERROR((I16/$E$7),"0")</f>
        <v>0.72916666666666663</v>
      </c>
      <c r="K16" s="9">
        <v>171.5</v>
      </c>
      <c r="L16" s="27">
        <f t="shared" ref="L16:L30" si="3">IFERROR((K16/$E$7),"0")</f>
        <v>0.71458333333333335</v>
      </c>
      <c r="M16" s="28">
        <f t="shared" ref="M16:M30" si="4">G16+I16+K16</f>
        <v>516.5</v>
      </c>
      <c r="N16" s="29">
        <f t="shared" ref="N16:N30" si="5">IFERROR((M16/$F$7),"0")</f>
        <v>0.71736111111111112</v>
      </c>
      <c r="O16" s="12">
        <v>215</v>
      </c>
    </row>
    <row r="17" spans="1:15" ht="15.75" x14ac:dyDescent="0.25">
      <c r="A17" s="15"/>
      <c r="B17" s="25">
        <f t="shared" si="0"/>
        <v>2</v>
      </c>
      <c r="C17" s="33" t="s">
        <v>525</v>
      </c>
      <c r="D17" s="33"/>
      <c r="E17" s="33" t="s">
        <v>277</v>
      </c>
      <c r="F17" s="33"/>
      <c r="G17" s="9">
        <v>169.5</v>
      </c>
      <c r="H17" s="27">
        <f t="shared" si="1"/>
        <v>0.70625000000000004</v>
      </c>
      <c r="I17" s="9">
        <v>173.5</v>
      </c>
      <c r="J17" s="27">
        <f t="shared" si="2"/>
        <v>0.72291666666666665</v>
      </c>
      <c r="K17" s="9">
        <v>170</v>
      </c>
      <c r="L17" s="27">
        <f t="shared" si="3"/>
        <v>0.70833333333333337</v>
      </c>
      <c r="M17" s="28">
        <f t="shared" si="4"/>
        <v>513</v>
      </c>
      <c r="N17" s="29">
        <f t="shared" si="5"/>
        <v>0.71250000000000002</v>
      </c>
      <c r="O17" s="12">
        <v>215</v>
      </c>
    </row>
    <row r="18" spans="1:15" ht="15.75" x14ac:dyDescent="0.25">
      <c r="A18" s="15"/>
      <c r="B18" s="25">
        <f t="shared" si="0"/>
        <v>3</v>
      </c>
      <c r="C18" s="33" t="s">
        <v>294</v>
      </c>
      <c r="D18" s="33"/>
      <c r="E18" s="33" t="s">
        <v>295</v>
      </c>
      <c r="F18" s="33"/>
      <c r="G18" s="9">
        <v>169</v>
      </c>
      <c r="H18" s="27">
        <f t="shared" si="1"/>
        <v>0.70416666666666672</v>
      </c>
      <c r="I18" s="9">
        <v>170.5</v>
      </c>
      <c r="J18" s="27">
        <f t="shared" si="2"/>
        <v>0.7104166666666667</v>
      </c>
      <c r="K18" s="9">
        <v>164.5</v>
      </c>
      <c r="L18" s="27">
        <f t="shared" si="3"/>
        <v>0.68541666666666667</v>
      </c>
      <c r="M18" s="28">
        <f t="shared" si="4"/>
        <v>504</v>
      </c>
      <c r="N18" s="29">
        <f t="shared" si="5"/>
        <v>0.7</v>
      </c>
      <c r="O18" s="12">
        <v>211</v>
      </c>
    </row>
    <row r="19" spans="1:15" ht="15.75" x14ac:dyDescent="0.25">
      <c r="A19" s="15"/>
      <c r="B19" s="25">
        <f t="shared" si="0"/>
        <v>4</v>
      </c>
      <c r="C19" s="33" t="s">
        <v>302</v>
      </c>
      <c r="D19" s="33"/>
      <c r="E19" s="33" t="s">
        <v>303</v>
      </c>
      <c r="F19" s="33"/>
      <c r="G19" s="9">
        <v>166</v>
      </c>
      <c r="H19" s="27">
        <f t="shared" si="1"/>
        <v>0.69166666666666665</v>
      </c>
      <c r="I19" s="9">
        <v>160.5</v>
      </c>
      <c r="J19" s="27">
        <f t="shared" si="2"/>
        <v>0.66874999999999996</v>
      </c>
      <c r="K19" s="9">
        <v>162.5</v>
      </c>
      <c r="L19" s="27">
        <f t="shared" si="3"/>
        <v>0.67708333333333337</v>
      </c>
      <c r="M19" s="28">
        <f t="shared" si="4"/>
        <v>489</v>
      </c>
      <c r="N19" s="29">
        <f t="shared" si="5"/>
        <v>0.6791666666666667</v>
      </c>
      <c r="O19" s="12">
        <v>205</v>
      </c>
    </row>
    <row r="20" spans="1:15" ht="15.75" x14ac:dyDescent="0.25">
      <c r="A20" s="15"/>
      <c r="B20" s="25">
        <f t="shared" si="0"/>
        <v>5</v>
      </c>
      <c r="C20" s="33" t="s">
        <v>300</v>
      </c>
      <c r="D20" s="33"/>
      <c r="E20" s="33" t="s">
        <v>301</v>
      </c>
      <c r="F20" s="33"/>
      <c r="G20" s="9">
        <v>159</v>
      </c>
      <c r="H20" s="27">
        <f t="shared" si="1"/>
        <v>0.66249999999999998</v>
      </c>
      <c r="I20" s="9">
        <v>158.5</v>
      </c>
      <c r="J20" s="27">
        <f t="shared" si="2"/>
        <v>0.66041666666666665</v>
      </c>
      <c r="K20" s="9">
        <v>163</v>
      </c>
      <c r="L20" s="27">
        <f t="shared" si="3"/>
        <v>0.6791666666666667</v>
      </c>
      <c r="M20" s="28">
        <f t="shared" si="4"/>
        <v>480.5</v>
      </c>
      <c r="N20" s="29">
        <f t="shared" si="5"/>
        <v>0.66736111111111107</v>
      </c>
      <c r="O20" s="12">
        <v>202</v>
      </c>
    </row>
    <row r="21" spans="1:15" ht="15.75" x14ac:dyDescent="0.25">
      <c r="A21" s="15"/>
      <c r="B21" s="25">
        <f t="shared" si="0"/>
        <v>6</v>
      </c>
      <c r="C21" s="33" t="s">
        <v>296</v>
      </c>
      <c r="D21" s="33"/>
      <c r="E21" s="33" t="s">
        <v>297</v>
      </c>
      <c r="F21" s="33"/>
      <c r="G21" s="9">
        <v>153</v>
      </c>
      <c r="H21" s="27">
        <f t="shared" si="1"/>
        <v>0.63749999999999996</v>
      </c>
      <c r="I21" s="9">
        <v>161</v>
      </c>
      <c r="J21" s="27">
        <f t="shared" si="2"/>
        <v>0.67083333333333328</v>
      </c>
      <c r="K21" s="9">
        <v>158</v>
      </c>
      <c r="L21" s="27">
        <f t="shared" si="3"/>
        <v>0.65833333333333333</v>
      </c>
      <c r="M21" s="28">
        <f t="shared" si="4"/>
        <v>472</v>
      </c>
      <c r="N21" s="29">
        <f t="shared" si="5"/>
        <v>0.65555555555555556</v>
      </c>
      <c r="O21" s="12">
        <v>198</v>
      </c>
    </row>
    <row r="22" spans="1:15" ht="15.75" x14ac:dyDescent="0.25">
      <c r="A22" s="15"/>
      <c r="B22" s="25">
        <f t="shared" si="0"/>
        <v>7</v>
      </c>
      <c r="C22" s="33" t="s">
        <v>292</v>
      </c>
      <c r="D22" s="33"/>
      <c r="E22" s="33" t="s">
        <v>293</v>
      </c>
      <c r="F22" s="33"/>
      <c r="G22" s="9">
        <v>155.5</v>
      </c>
      <c r="H22" s="27">
        <f t="shared" si="1"/>
        <v>0.6479166666666667</v>
      </c>
      <c r="I22" s="9">
        <v>156</v>
      </c>
      <c r="J22" s="27">
        <f t="shared" si="2"/>
        <v>0.65</v>
      </c>
      <c r="K22" s="9">
        <v>158</v>
      </c>
      <c r="L22" s="27">
        <f t="shared" si="3"/>
        <v>0.65833333333333333</v>
      </c>
      <c r="M22" s="28">
        <f t="shared" si="4"/>
        <v>469.5</v>
      </c>
      <c r="N22" s="29">
        <f t="shared" si="5"/>
        <v>0.65208333333333335</v>
      </c>
      <c r="O22" s="12">
        <v>194</v>
      </c>
    </row>
    <row r="23" spans="1:15" ht="15.75" x14ac:dyDescent="0.25">
      <c r="A23" s="15"/>
      <c r="B23" s="25">
        <f t="shared" si="0"/>
        <v>8</v>
      </c>
      <c r="C23" s="33" t="s">
        <v>280</v>
      </c>
      <c r="D23" s="33"/>
      <c r="E23" s="33" t="s">
        <v>281</v>
      </c>
      <c r="F23" s="33"/>
      <c r="G23" s="9">
        <v>160.5</v>
      </c>
      <c r="H23" s="27">
        <f t="shared" si="1"/>
        <v>0.66874999999999996</v>
      </c>
      <c r="I23" s="9">
        <v>153</v>
      </c>
      <c r="J23" s="27">
        <f t="shared" si="2"/>
        <v>0.63749999999999996</v>
      </c>
      <c r="K23" s="9">
        <v>155.5</v>
      </c>
      <c r="L23" s="27">
        <f t="shared" si="3"/>
        <v>0.6479166666666667</v>
      </c>
      <c r="M23" s="28">
        <f t="shared" si="4"/>
        <v>469</v>
      </c>
      <c r="N23" s="29">
        <f t="shared" si="5"/>
        <v>0.65138888888888891</v>
      </c>
      <c r="O23" s="12">
        <v>197</v>
      </c>
    </row>
    <row r="24" spans="1:15" ht="15.75" x14ac:dyDescent="0.25">
      <c r="A24" s="15"/>
      <c r="B24" s="25">
        <f t="shared" si="0"/>
        <v>9</v>
      </c>
      <c r="C24" s="33" t="s">
        <v>284</v>
      </c>
      <c r="D24" s="33"/>
      <c r="E24" s="33" t="s">
        <v>285</v>
      </c>
      <c r="F24" s="33"/>
      <c r="G24" s="9">
        <v>157</v>
      </c>
      <c r="H24" s="27">
        <f t="shared" si="1"/>
        <v>0.65416666666666667</v>
      </c>
      <c r="I24" s="9">
        <v>155</v>
      </c>
      <c r="J24" s="27">
        <f t="shared" si="2"/>
        <v>0.64583333333333337</v>
      </c>
      <c r="K24" s="9">
        <v>154.5</v>
      </c>
      <c r="L24" s="27">
        <f t="shared" si="3"/>
        <v>0.64375000000000004</v>
      </c>
      <c r="M24" s="28">
        <f t="shared" si="4"/>
        <v>466.5</v>
      </c>
      <c r="N24" s="29">
        <f t="shared" si="5"/>
        <v>0.6479166666666667</v>
      </c>
      <c r="O24" s="12">
        <v>193</v>
      </c>
    </row>
    <row r="25" spans="1:15" ht="15.75" x14ac:dyDescent="0.25">
      <c r="A25" s="15"/>
      <c r="B25" s="25">
        <f t="shared" si="0"/>
        <v>10</v>
      </c>
      <c r="C25" s="33" t="s">
        <v>304</v>
      </c>
      <c r="D25" s="33"/>
      <c r="E25" s="33" t="s">
        <v>305</v>
      </c>
      <c r="F25" s="33"/>
      <c r="G25" s="9">
        <v>153.5</v>
      </c>
      <c r="H25" s="27">
        <f t="shared" si="1"/>
        <v>0.63958333333333328</v>
      </c>
      <c r="I25" s="9">
        <v>154.5</v>
      </c>
      <c r="J25" s="27">
        <f t="shared" si="2"/>
        <v>0.64375000000000004</v>
      </c>
      <c r="K25" s="9">
        <v>156</v>
      </c>
      <c r="L25" s="27">
        <f t="shared" si="3"/>
        <v>0.65</v>
      </c>
      <c r="M25" s="28">
        <f t="shared" si="4"/>
        <v>464</v>
      </c>
      <c r="N25" s="29">
        <f t="shared" si="5"/>
        <v>0.64444444444444449</v>
      </c>
      <c r="O25" s="12">
        <v>195</v>
      </c>
    </row>
    <row r="26" spans="1:15" ht="15.75" x14ac:dyDescent="0.25">
      <c r="A26" s="15"/>
      <c r="B26" s="25">
        <f t="shared" si="0"/>
        <v>11</v>
      </c>
      <c r="C26" s="33" t="s">
        <v>278</v>
      </c>
      <c r="D26" s="33"/>
      <c r="E26" s="33" t="s">
        <v>279</v>
      </c>
      <c r="F26" s="33"/>
      <c r="G26" s="9">
        <v>156</v>
      </c>
      <c r="H26" s="27">
        <f t="shared" si="1"/>
        <v>0.65</v>
      </c>
      <c r="I26" s="9">
        <v>152</v>
      </c>
      <c r="J26" s="27">
        <f t="shared" si="2"/>
        <v>0.6333333333333333</v>
      </c>
      <c r="K26" s="9">
        <v>150</v>
      </c>
      <c r="L26" s="27">
        <f t="shared" si="3"/>
        <v>0.625</v>
      </c>
      <c r="M26" s="28">
        <f t="shared" si="4"/>
        <v>458</v>
      </c>
      <c r="N26" s="29">
        <f t="shared" si="5"/>
        <v>0.63611111111111107</v>
      </c>
      <c r="O26" s="12">
        <v>194</v>
      </c>
    </row>
    <row r="27" spans="1:15" ht="15.75" x14ac:dyDescent="0.25">
      <c r="A27" s="15"/>
      <c r="B27" s="25">
        <f t="shared" si="0"/>
        <v>12</v>
      </c>
      <c r="C27" s="33" t="s">
        <v>288</v>
      </c>
      <c r="D27" s="33"/>
      <c r="E27" s="33" t="s">
        <v>289</v>
      </c>
      <c r="F27" s="33"/>
      <c r="G27" s="9">
        <v>151</v>
      </c>
      <c r="H27" s="27">
        <f t="shared" si="1"/>
        <v>0.62916666666666665</v>
      </c>
      <c r="I27" s="9">
        <v>154</v>
      </c>
      <c r="J27" s="27">
        <f t="shared" si="2"/>
        <v>0.64166666666666672</v>
      </c>
      <c r="K27" s="9">
        <v>151.5</v>
      </c>
      <c r="L27" s="27">
        <f t="shared" si="3"/>
        <v>0.63124999999999998</v>
      </c>
      <c r="M27" s="28">
        <f t="shared" si="4"/>
        <v>456.5</v>
      </c>
      <c r="N27" s="29">
        <f t="shared" si="5"/>
        <v>0.63402777777777775</v>
      </c>
      <c r="O27" s="12">
        <v>188</v>
      </c>
    </row>
    <row r="28" spans="1:15" ht="15.75" x14ac:dyDescent="0.25">
      <c r="A28" s="15"/>
      <c r="B28" s="25">
        <f t="shared" si="0"/>
        <v>13</v>
      </c>
      <c r="C28" s="33" t="s">
        <v>275</v>
      </c>
      <c r="D28" s="33"/>
      <c r="E28" s="33" t="s">
        <v>276</v>
      </c>
      <c r="F28" s="33"/>
      <c r="G28" s="7">
        <v>149</v>
      </c>
      <c r="H28" s="27">
        <f t="shared" si="1"/>
        <v>0.62083333333333335</v>
      </c>
      <c r="I28" s="7">
        <v>154.5</v>
      </c>
      <c r="J28" s="27">
        <f t="shared" si="2"/>
        <v>0.64375000000000004</v>
      </c>
      <c r="K28" s="7">
        <v>150</v>
      </c>
      <c r="L28" s="27">
        <f t="shared" si="3"/>
        <v>0.625</v>
      </c>
      <c r="M28" s="28">
        <f t="shared" si="4"/>
        <v>453.5</v>
      </c>
      <c r="N28" s="29">
        <f t="shared" si="5"/>
        <v>0.62986111111111109</v>
      </c>
      <c r="O28" s="11">
        <v>188</v>
      </c>
    </row>
    <row r="29" spans="1:15" ht="15.75" x14ac:dyDescent="0.25">
      <c r="A29" s="15"/>
      <c r="B29" s="25">
        <f t="shared" si="0"/>
        <v>14</v>
      </c>
      <c r="C29" s="33" t="s">
        <v>282</v>
      </c>
      <c r="D29" s="33"/>
      <c r="E29" s="33" t="s">
        <v>283</v>
      </c>
      <c r="F29" s="33"/>
      <c r="G29" s="9">
        <v>152.5</v>
      </c>
      <c r="H29" s="27">
        <f t="shared" si="1"/>
        <v>0.63541666666666663</v>
      </c>
      <c r="I29" s="9">
        <v>147.5</v>
      </c>
      <c r="J29" s="27">
        <f t="shared" si="2"/>
        <v>0.61458333333333337</v>
      </c>
      <c r="K29" s="9">
        <v>151.5</v>
      </c>
      <c r="L29" s="27">
        <f t="shared" si="3"/>
        <v>0.63124999999999998</v>
      </c>
      <c r="M29" s="28">
        <f t="shared" si="4"/>
        <v>451.5</v>
      </c>
      <c r="N29" s="29">
        <f t="shared" si="5"/>
        <v>0.62708333333333333</v>
      </c>
      <c r="O29" s="12">
        <v>188</v>
      </c>
    </row>
    <row r="30" spans="1:15" ht="15.75" x14ac:dyDescent="0.25">
      <c r="A30" s="15"/>
      <c r="B30" s="25">
        <f t="shared" si="0"/>
        <v>15</v>
      </c>
      <c r="C30" s="33" t="s">
        <v>298</v>
      </c>
      <c r="D30" s="33"/>
      <c r="E30" s="33" t="s">
        <v>299</v>
      </c>
      <c r="F30" s="33"/>
      <c r="G30" s="9">
        <v>131</v>
      </c>
      <c r="H30" s="27">
        <f t="shared" si="1"/>
        <v>0.54583333333333328</v>
      </c>
      <c r="I30" s="9">
        <v>141.5</v>
      </c>
      <c r="J30" s="27">
        <f t="shared" si="2"/>
        <v>0.58958333333333335</v>
      </c>
      <c r="K30" s="9">
        <v>135.5</v>
      </c>
      <c r="L30" s="27">
        <f t="shared" si="3"/>
        <v>0.56458333333333333</v>
      </c>
      <c r="M30" s="28">
        <f t="shared" si="4"/>
        <v>408</v>
      </c>
      <c r="N30" s="29">
        <f t="shared" si="5"/>
        <v>0.56666666666666665</v>
      </c>
      <c r="O30" s="12">
        <v>179</v>
      </c>
    </row>
    <row r="31" spans="1:15" ht="16.5" thickBot="1" x14ac:dyDescent="0.3">
      <c r="A31" s="15"/>
      <c r="B31" s="25" t="s">
        <v>495</v>
      </c>
      <c r="C31" s="33" t="s">
        <v>290</v>
      </c>
      <c r="D31" s="33"/>
      <c r="E31" s="33" t="s">
        <v>291</v>
      </c>
      <c r="F31" s="33"/>
      <c r="G31" s="9" t="s">
        <v>495</v>
      </c>
      <c r="H31" s="27" t="s">
        <v>495</v>
      </c>
      <c r="I31" s="9" t="s">
        <v>495</v>
      </c>
      <c r="J31" s="27" t="s">
        <v>495</v>
      </c>
      <c r="K31" s="9" t="s">
        <v>495</v>
      </c>
      <c r="L31" s="27" t="s">
        <v>495</v>
      </c>
      <c r="M31" s="28" t="s">
        <v>495</v>
      </c>
      <c r="N31" s="29" t="s">
        <v>495</v>
      </c>
      <c r="O31" s="12" t="s">
        <v>495</v>
      </c>
    </row>
    <row r="32" spans="1:15" ht="15.75" thickBot="1" x14ac:dyDescent="0.3">
      <c r="A32" s="15"/>
      <c r="B32" s="100" t="s">
        <v>18</v>
      </c>
      <c r="C32" s="101"/>
      <c r="D32" s="102"/>
      <c r="E32" s="103">
        <f>COUNTIF($E$16:$E$30,"*")</f>
        <v>15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4"/>
    </row>
  </sheetData>
  <sortState xmlns:xlrd2="http://schemas.microsoft.com/office/spreadsheetml/2017/richdata2" ref="A17:O30">
    <sortCondition descending="1" ref="M16:M30"/>
    <sortCondition descending="1" ref="O16:O30"/>
  </sortState>
  <mergeCells count="13">
    <mergeCell ref="B32:D32"/>
    <mergeCell ref="E32:O32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31 O16:O31 I16:I31 K16:K31">
    <cfRule type="containsBlanks" dxfId="40" priority="2">
      <formula>LEN(TRIM(C3))=0</formula>
    </cfRule>
  </conditionalFormatting>
  <conditionalFormatting sqref="H6">
    <cfRule type="containsBlanks" dxfId="39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9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9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9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Q47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56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54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4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54"/>
      <c r="P3" s="16"/>
      <c r="Q3" s="15"/>
    </row>
    <row r="4" spans="1:17" x14ac:dyDescent="0.25">
      <c r="A4" s="15"/>
      <c r="B4" s="15"/>
      <c r="C4" s="15"/>
      <c r="D4" s="17" t="s">
        <v>2</v>
      </c>
      <c r="E4" s="3" t="s">
        <v>42</v>
      </c>
      <c r="F4" s="15"/>
      <c r="G4" s="15"/>
      <c r="H4" s="15"/>
      <c r="I4" s="15"/>
      <c r="J4" s="15"/>
      <c r="K4" s="15"/>
      <c r="L4" s="15"/>
      <c r="M4" s="15"/>
      <c r="N4" s="15"/>
      <c r="O4" s="54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54"/>
      <c r="P5" s="16"/>
      <c r="Q5" s="15"/>
    </row>
    <row r="6" spans="1:17" x14ac:dyDescent="0.25">
      <c r="A6" s="15"/>
      <c r="B6" s="15"/>
      <c r="C6" s="15"/>
      <c r="D6" s="17" t="s">
        <v>3</v>
      </c>
      <c r="E6" s="96" t="s">
        <v>22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54"/>
      <c r="P6" s="16"/>
      <c r="Q6" s="15"/>
    </row>
    <row r="7" spans="1:17" x14ac:dyDescent="0.25">
      <c r="A7" s="15"/>
      <c r="B7" s="15"/>
      <c r="C7" s="15"/>
      <c r="D7" s="17" t="s">
        <v>5</v>
      </c>
      <c r="E7" s="22">
        <f>VLOOKUP(E6,LOOKUP!A1:B14,2,0)</f>
        <v>240</v>
      </c>
      <c r="F7" s="16">
        <f>E7*E12</f>
        <v>720</v>
      </c>
      <c r="G7" s="15"/>
      <c r="H7" s="15"/>
      <c r="I7" s="15"/>
      <c r="J7" s="15"/>
      <c r="K7" s="15"/>
      <c r="L7" s="15"/>
      <c r="M7" s="15"/>
      <c r="N7" s="15"/>
      <c r="O7" s="54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54"/>
      <c r="P8" s="16"/>
      <c r="Q8" s="15"/>
    </row>
    <row r="9" spans="1:17" x14ac:dyDescent="0.25">
      <c r="A9" s="15"/>
      <c r="B9" s="15"/>
      <c r="C9" s="15"/>
      <c r="D9" s="18" t="s">
        <v>6</v>
      </c>
      <c r="E9" s="5" t="s">
        <v>44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54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 t="s">
        <v>61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55"/>
      <c r="P10" s="31"/>
      <c r="Q10" s="19"/>
    </row>
    <row r="11" spans="1:17" x14ac:dyDescent="0.25">
      <c r="A11" s="15"/>
      <c r="B11" s="15"/>
      <c r="C11" s="15"/>
      <c r="D11" s="18" t="s">
        <v>6</v>
      </c>
      <c r="E11" s="5" t="s">
        <v>62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54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54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4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M</v>
      </c>
      <c r="J14" s="30" t="str">
        <f>F10</f>
        <v>M</v>
      </c>
      <c r="K14" s="30" t="str">
        <f>F11</f>
        <v>E</v>
      </c>
      <c r="L14" s="30" t="str">
        <f>F11</f>
        <v>E</v>
      </c>
      <c r="M14" s="99" t="s">
        <v>12</v>
      </c>
      <c r="N14" s="92" t="s">
        <v>13</v>
      </c>
      <c r="O14" s="12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125"/>
      <c r="P15" s="120"/>
      <c r="Q15" s="121"/>
    </row>
    <row r="16" spans="1:17" ht="15.75" x14ac:dyDescent="0.25">
      <c r="A16" s="15"/>
      <c r="B16" s="58">
        <f t="shared" ref="B16:B44" si="0">IFERROR(_xlfn.RANK.EQ(N16,$N$1:$N$481,0),"0")</f>
        <v>1</v>
      </c>
      <c r="C16" s="33" t="s">
        <v>526</v>
      </c>
      <c r="D16" s="33"/>
      <c r="E16" s="33" t="s">
        <v>320</v>
      </c>
      <c r="F16" s="57"/>
      <c r="G16" s="59">
        <v>177</v>
      </c>
      <c r="H16" s="60">
        <f t="shared" ref="H16:H44" si="1">IFERROR((G16/$E$7),"0")</f>
        <v>0.73750000000000004</v>
      </c>
      <c r="I16" s="59">
        <v>163</v>
      </c>
      <c r="J16" s="60">
        <f t="shared" ref="J16:J44" si="2">IFERROR((I16/$E$7),"0")</f>
        <v>0.6791666666666667</v>
      </c>
      <c r="K16" s="59">
        <v>171</v>
      </c>
      <c r="L16" s="60">
        <f t="shared" ref="L16:L44" si="3">IFERROR((K16/$E$7),"0")</f>
        <v>0.71250000000000002</v>
      </c>
      <c r="M16" s="61">
        <f t="shared" ref="M16:M44" si="4">G16+I16+K16</f>
        <v>511</v>
      </c>
      <c r="N16" s="62">
        <f t="shared" ref="N16:N44" si="5">IFERROR((M16/$F$7),"0")</f>
        <v>0.70972222222222225</v>
      </c>
      <c r="O16" s="63">
        <v>128</v>
      </c>
      <c r="P16" s="64">
        <f>MAX(H16,J16,L16)-MIN(H16,J16,L16)</f>
        <v>5.8333333333333348E-2</v>
      </c>
      <c r="Q16" s="8"/>
    </row>
    <row r="17" spans="1:17" ht="15.75" x14ac:dyDescent="0.25">
      <c r="A17" s="15"/>
      <c r="B17" s="58">
        <f t="shared" si="0"/>
        <v>2</v>
      </c>
      <c r="C17" s="33" t="s">
        <v>527</v>
      </c>
      <c r="D17" s="33"/>
      <c r="E17" s="33" t="s">
        <v>308</v>
      </c>
      <c r="F17" s="33"/>
      <c r="G17" s="65">
        <v>162</v>
      </c>
      <c r="H17" s="60">
        <f t="shared" si="1"/>
        <v>0.67500000000000004</v>
      </c>
      <c r="I17" s="65">
        <v>165.5</v>
      </c>
      <c r="J17" s="60">
        <f t="shared" si="2"/>
        <v>0.68958333333333333</v>
      </c>
      <c r="K17" s="65">
        <v>171.5</v>
      </c>
      <c r="L17" s="60">
        <f t="shared" si="3"/>
        <v>0.71458333333333335</v>
      </c>
      <c r="M17" s="61">
        <f t="shared" si="4"/>
        <v>499</v>
      </c>
      <c r="N17" s="62">
        <f t="shared" si="5"/>
        <v>0.69305555555555554</v>
      </c>
      <c r="O17" s="66">
        <v>125</v>
      </c>
      <c r="P17" s="64">
        <f t="shared" ref="P17:P44" si="6">MAX(H17,J17,L17)-MIN(H17,J17,L17)</f>
        <v>3.9583333333333304E-2</v>
      </c>
      <c r="Q17" s="8"/>
    </row>
    <row r="18" spans="1:17" ht="15.75" x14ac:dyDescent="0.25">
      <c r="A18" s="15"/>
      <c r="B18" s="58">
        <f t="shared" si="0"/>
        <v>3</v>
      </c>
      <c r="C18" s="33" t="s">
        <v>342</v>
      </c>
      <c r="D18" s="33"/>
      <c r="E18" s="33" t="s">
        <v>343</v>
      </c>
      <c r="F18" s="33"/>
      <c r="G18" s="65">
        <v>171</v>
      </c>
      <c r="H18" s="60">
        <f t="shared" si="1"/>
        <v>0.71250000000000002</v>
      </c>
      <c r="I18" s="65">
        <v>163</v>
      </c>
      <c r="J18" s="60">
        <f t="shared" si="2"/>
        <v>0.6791666666666667</v>
      </c>
      <c r="K18" s="65">
        <v>159.5</v>
      </c>
      <c r="L18" s="60">
        <f t="shared" si="3"/>
        <v>0.6645833333333333</v>
      </c>
      <c r="M18" s="61">
        <f t="shared" si="4"/>
        <v>493.5</v>
      </c>
      <c r="N18" s="62">
        <f t="shared" si="5"/>
        <v>0.68541666666666667</v>
      </c>
      <c r="O18" s="66">
        <v>124.5</v>
      </c>
      <c r="P18" s="64">
        <f t="shared" si="6"/>
        <v>4.7916666666666718E-2</v>
      </c>
      <c r="Q18" s="8"/>
    </row>
    <row r="19" spans="1:17" ht="15.75" x14ac:dyDescent="0.25">
      <c r="A19" s="15"/>
      <c r="B19" s="58">
        <f t="shared" si="0"/>
        <v>4</v>
      </c>
      <c r="C19" s="33" t="s">
        <v>335</v>
      </c>
      <c r="D19" s="33"/>
      <c r="E19" s="33" t="s">
        <v>336</v>
      </c>
      <c r="F19" s="57"/>
      <c r="G19" s="65">
        <v>158.5</v>
      </c>
      <c r="H19" s="60">
        <f t="shared" si="1"/>
        <v>0.66041666666666665</v>
      </c>
      <c r="I19" s="65">
        <v>171</v>
      </c>
      <c r="J19" s="60">
        <f t="shared" si="2"/>
        <v>0.71250000000000002</v>
      </c>
      <c r="K19" s="65">
        <v>163</v>
      </c>
      <c r="L19" s="60">
        <f t="shared" si="3"/>
        <v>0.6791666666666667</v>
      </c>
      <c r="M19" s="61">
        <f t="shared" si="4"/>
        <v>492.5</v>
      </c>
      <c r="N19" s="62">
        <f t="shared" si="5"/>
        <v>0.68402777777777779</v>
      </c>
      <c r="O19" s="66">
        <v>122.5</v>
      </c>
      <c r="P19" s="64">
        <f t="shared" si="6"/>
        <v>5.208333333333337E-2</v>
      </c>
      <c r="Q19" s="8"/>
    </row>
    <row r="20" spans="1:17" ht="15.75" x14ac:dyDescent="0.25">
      <c r="A20" s="15"/>
      <c r="B20" s="58">
        <f t="shared" si="0"/>
        <v>5</v>
      </c>
      <c r="C20" s="33" t="s">
        <v>337</v>
      </c>
      <c r="D20" s="33"/>
      <c r="E20" s="33" t="s">
        <v>502</v>
      </c>
      <c r="F20" s="57"/>
      <c r="G20" s="65">
        <v>166.5</v>
      </c>
      <c r="H20" s="60">
        <f t="shared" si="1"/>
        <v>0.69374999999999998</v>
      </c>
      <c r="I20" s="65">
        <v>156.5</v>
      </c>
      <c r="J20" s="60">
        <f t="shared" si="2"/>
        <v>0.65208333333333335</v>
      </c>
      <c r="K20" s="65">
        <v>169</v>
      </c>
      <c r="L20" s="60">
        <f t="shared" si="3"/>
        <v>0.70416666666666672</v>
      </c>
      <c r="M20" s="61">
        <f t="shared" si="4"/>
        <v>492</v>
      </c>
      <c r="N20" s="62">
        <f t="shared" si="5"/>
        <v>0.68333333333333335</v>
      </c>
      <c r="O20" s="66">
        <v>122.5</v>
      </c>
      <c r="P20" s="64">
        <f t="shared" si="6"/>
        <v>5.208333333333337E-2</v>
      </c>
      <c r="Q20" s="8"/>
    </row>
    <row r="21" spans="1:17" ht="15.75" x14ac:dyDescent="0.25">
      <c r="A21" s="15"/>
      <c r="B21" s="58">
        <f t="shared" si="0"/>
        <v>6</v>
      </c>
      <c r="C21" s="33" t="s">
        <v>346</v>
      </c>
      <c r="D21" s="33"/>
      <c r="E21" s="33" t="s">
        <v>347</v>
      </c>
      <c r="F21" s="33"/>
      <c r="G21" s="65">
        <v>162</v>
      </c>
      <c r="H21" s="60">
        <f t="shared" si="1"/>
        <v>0.67500000000000004</v>
      </c>
      <c r="I21" s="65">
        <v>167</v>
      </c>
      <c r="J21" s="60">
        <f t="shared" si="2"/>
        <v>0.6958333333333333</v>
      </c>
      <c r="K21" s="65">
        <v>161.5</v>
      </c>
      <c r="L21" s="60">
        <f t="shared" si="3"/>
        <v>0.67291666666666672</v>
      </c>
      <c r="M21" s="61">
        <f t="shared" si="4"/>
        <v>490.5</v>
      </c>
      <c r="N21" s="62">
        <f t="shared" si="5"/>
        <v>0.68125000000000002</v>
      </c>
      <c r="O21" s="66">
        <v>124</v>
      </c>
      <c r="P21" s="64">
        <f t="shared" si="6"/>
        <v>2.2916666666666585E-2</v>
      </c>
      <c r="Q21" s="8"/>
    </row>
    <row r="22" spans="1:17" ht="15.75" x14ac:dyDescent="0.25">
      <c r="A22" s="15"/>
      <c r="B22" s="58">
        <f t="shared" si="0"/>
        <v>7</v>
      </c>
      <c r="C22" s="33" t="s">
        <v>306</v>
      </c>
      <c r="D22" s="33"/>
      <c r="E22" s="33" t="s">
        <v>307</v>
      </c>
      <c r="F22" s="33"/>
      <c r="G22" s="65">
        <v>171.5</v>
      </c>
      <c r="H22" s="60">
        <f t="shared" si="1"/>
        <v>0.71458333333333335</v>
      </c>
      <c r="I22" s="65">
        <v>157</v>
      </c>
      <c r="J22" s="60">
        <f t="shared" si="2"/>
        <v>0.65416666666666667</v>
      </c>
      <c r="K22" s="65">
        <v>159</v>
      </c>
      <c r="L22" s="60">
        <f t="shared" si="3"/>
        <v>0.66249999999999998</v>
      </c>
      <c r="M22" s="61">
        <f t="shared" si="4"/>
        <v>487.5</v>
      </c>
      <c r="N22" s="62">
        <f t="shared" si="5"/>
        <v>0.67708333333333337</v>
      </c>
      <c r="O22" s="66">
        <v>122.5</v>
      </c>
      <c r="P22" s="64">
        <f t="shared" si="6"/>
        <v>6.0416666666666674E-2</v>
      </c>
      <c r="Q22" s="8"/>
    </row>
    <row r="23" spans="1:17" ht="15.75" x14ac:dyDescent="0.25">
      <c r="A23" s="15"/>
      <c r="B23" s="58">
        <f t="shared" si="0"/>
        <v>8</v>
      </c>
      <c r="C23" s="33" t="s">
        <v>311</v>
      </c>
      <c r="D23" s="33"/>
      <c r="E23" s="33" t="s">
        <v>312</v>
      </c>
      <c r="F23" s="33"/>
      <c r="G23" s="65">
        <v>160</v>
      </c>
      <c r="H23" s="60">
        <f t="shared" si="1"/>
        <v>0.66666666666666663</v>
      </c>
      <c r="I23" s="65">
        <v>168</v>
      </c>
      <c r="J23" s="60">
        <f t="shared" si="2"/>
        <v>0.7</v>
      </c>
      <c r="K23" s="65">
        <v>156.5</v>
      </c>
      <c r="L23" s="60">
        <f t="shared" si="3"/>
        <v>0.65208333333333335</v>
      </c>
      <c r="M23" s="61">
        <f t="shared" si="4"/>
        <v>484.5</v>
      </c>
      <c r="N23" s="62">
        <f t="shared" si="5"/>
        <v>0.67291666666666672</v>
      </c>
      <c r="O23" s="66">
        <v>120</v>
      </c>
      <c r="P23" s="64">
        <f t="shared" si="6"/>
        <v>4.7916666666666607E-2</v>
      </c>
      <c r="Q23" s="8"/>
    </row>
    <row r="24" spans="1:17" ht="15.75" x14ac:dyDescent="0.25">
      <c r="A24" s="15"/>
      <c r="B24" s="58">
        <f t="shared" si="0"/>
        <v>9</v>
      </c>
      <c r="C24" s="33" t="s">
        <v>302</v>
      </c>
      <c r="D24" s="33"/>
      <c r="E24" s="33" t="s">
        <v>303</v>
      </c>
      <c r="F24" s="33"/>
      <c r="G24" s="65">
        <v>161.5</v>
      </c>
      <c r="H24" s="60">
        <f t="shared" si="1"/>
        <v>0.67291666666666672</v>
      </c>
      <c r="I24" s="65">
        <v>162.5</v>
      </c>
      <c r="J24" s="60">
        <f t="shared" si="2"/>
        <v>0.67708333333333337</v>
      </c>
      <c r="K24" s="65">
        <v>159.5</v>
      </c>
      <c r="L24" s="60">
        <f t="shared" si="3"/>
        <v>0.6645833333333333</v>
      </c>
      <c r="M24" s="61">
        <f t="shared" si="4"/>
        <v>483.5</v>
      </c>
      <c r="N24" s="62">
        <f t="shared" si="5"/>
        <v>0.67152777777777772</v>
      </c>
      <c r="O24" s="66">
        <v>119</v>
      </c>
      <c r="P24" s="64">
        <f t="shared" si="6"/>
        <v>1.2500000000000067E-2</v>
      </c>
      <c r="Q24" s="8"/>
    </row>
    <row r="25" spans="1:17" ht="15.75" x14ac:dyDescent="0.25">
      <c r="A25" s="15"/>
      <c r="B25" s="58">
        <f t="shared" si="0"/>
        <v>10</v>
      </c>
      <c r="C25" s="33" t="s">
        <v>321</v>
      </c>
      <c r="D25" s="33"/>
      <c r="E25" s="33" t="s">
        <v>322</v>
      </c>
      <c r="F25" s="57"/>
      <c r="G25" s="65">
        <v>161</v>
      </c>
      <c r="H25" s="60">
        <f t="shared" si="1"/>
        <v>0.67083333333333328</v>
      </c>
      <c r="I25" s="65">
        <v>160</v>
      </c>
      <c r="J25" s="60">
        <f t="shared" si="2"/>
        <v>0.66666666666666663</v>
      </c>
      <c r="K25" s="65">
        <v>160.5</v>
      </c>
      <c r="L25" s="60">
        <f t="shared" si="3"/>
        <v>0.66874999999999996</v>
      </c>
      <c r="M25" s="61">
        <f t="shared" si="4"/>
        <v>481.5</v>
      </c>
      <c r="N25" s="62">
        <f t="shared" si="5"/>
        <v>0.66874999999999996</v>
      </c>
      <c r="O25" s="66">
        <v>120.5</v>
      </c>
      <c r="P25" s="64">
        <f t="shared" si="6"/>
        <v>4.1666666666666519E-3</v>
      </c>
      <c r="Q25" s="8"/>
    </row>
    <row r="26" spans="1:17" ht="15.75" x14ac:dyDescent="0.25">
      <c r="A26" s="15"/>
      <c r="B26" s="58">
        <f t="shared" si="0"/>
        <v>11</v>
      </c>
      <c r="C26" s="33" t="s">
        <v>331</v>
      </c>
      <c r="D26" s="33"/>
      <c r="E26" s="33" t="s">
        <v>332</v>
      </c>
      <c r="F26" s="57"/>
      <c r="G26" s="65">
        <v>151.5</v>
      </c>
      <c r="H26" s="60">
        <f t="shared" si="1"/>
        <v>0.63124999999999998</v>
      </c>
      <c r="I26" s="65">
        <v>158</v>
      </c>
      <c r="J26" s="60">
        <f t="shared" si="2"/>
        <v>0.65833333333333333</v>
      </c>
      <c r="K26" s="65">
        <v>161.5</v>
      </c>
      <c r="L26" s="60">
        <f t="shared" si="3"/>
        <v>0.67291666666666672</v>
      </c>
      <c r="M26" s="61">
        <f t="shared" si="4"/>
        <v>471</v>
      </c>
      <c r="N26" s="62">
        <f t="shared" si="5"/>
        <v>0.65416666666666667</v>
      </c>
      <c r="O26" s="66">
        <v>121.5</v>
      </c>
      <c r="P26" s="64">
        <f t="shared" si="6"/>
        <v>4.1666666666666741E-2</v>
      </c>
      <c r="Q26" s="8"/>
    </row>
    <row r="27" spans="1:17" ht="15.75" x14ac:dyDescent="0.25">
      <c r="A27" s="15"/>
      <c r="B27" s="58">
        <f t="shared" si="0"/>
        <v>12</v>
      </c>
      <c r="C27" s="33" t="s">
        <v>222</v>
      </c>
      <c r="D27" s="33"/>
      <c r="E27" s="33" t="s">
        <v>223</v>
      </c>
      <c r="F27" s="46"/>
      <c r="G27" s="65">
        <v>160</v>
      </c>
      <c r="H27" s="60">
        <f t="shared" si="1"/>
        <v>0.66666666666666663</v>
      </c>
      <c r="I27" s="65">
        <v>158</v>
      </c>
      <c r="J27" s="60">
        <f t="shared" si="2"/>
        <v>0.65833333333333333</v>
      </c>
      <c r="K27" s="65">
        <v>152.5</v>
      </c>
      <c r="L27" s="60">
        <f t="shared" si="3"/>
        <v>0.63541666666666663</v>
      </c>
      <c r="M27" s="61">
        <f t="shared" si="4"/>
        <v>470.5</v>
      </c>
      <c r="N27" s="62">
        <f t="shared" si="5"/>
        <v>0.65347222222222223</v>
      </c>
      <c r="O27" s="66">
        <v>118.5</v>
      </c>
      <c r="P27" s="64">
        <f t="shared" si="6"/>
        <v>3.125E-2</v>
      </c>
      <c r="Q27" s="8"/>
    </row>
    <row r="28" spans="1:17" ht="15.75" x14ac:dyDescent="0.25">
      <c r="A28" s="15"/>
      <c r="B28" s="58">
        <f t="shared" si="0"/>
        <v>13</v>
      </c>
      <c r="C28" s="33" t="s">
        <v>315</v>
      </c>
      <c r="D28" s="33"/>
      <c r="E28" s="33" t="s">
        <v>316</v>
      </c>
      <c r="F28" s="46"/>
      <c r="G28" s="65">
        <v>158.5</v>
      </c>
      <c r="H28" s="60">
        <f t="shared" si="1"/>
        <v>0.66041666666666665</v>
      </c>
      <c r="I28" s="65">
        <v>158</v>
      </c>
      <c r="J28" s="60">
        <f t="shared" si="2"/>
        <v>0.65833333333333333</v>
      </c>
      <c r="K28" s="65">
        <v>153.5</v>
      </c>
      <c r="L28" s="60">
        <f t="shared" si="3"/>
        <v>0.63958333333333328</v>
      </c>
      <c r="M28" s="61">
        <f t="shared" si="4"/>
        <v>470</v>
      </c>
      <c r="N28" s="62">
        <f t="shared" si="5"/>
        <v>0.65277777777777779</v>
      </c>
      <c r="O28" s="66">
        <v>117.5</v>
      </c>
      <c r="P28" s="64">
        <f t="shared" si="6"/>
        <v>2.083333333333337E-2</v>
      </c>
      <c r="Q28" s="8"/>
    </row>
    <row r="29" spans="1:17" ht="15.75" x14ac:dyDescent="0.25">
      <c r="A29" s="15"/>
      <c r="B29" s="58">
        <f t="shared" si="0"/>
        <v>14</v>
      </c>
      <c r="C29" s="33" t="s">
        <v>309</v>
      </c>
      <c r="D29" s="33"/>
      <c r="E29" s="33" t="s">
        <v>310</v>
      </c>
      <c r="F29" s="46"/>
      <c r="G29" s="65">
        <v>154.5</v>
      </c>
      <c r="H29" s="60">
        <f t="shared" si="1"/>
        <v>0.64375000000000004</v>
      </c>
      <c r="I29" s="65">
        <v>156</v>
      </c>
      <c r="J29" s="60">
        <f t="shared" si="2"/>
        <v>0.65</v>
      </c>
      <c r="K29" s="65">
        <v>157</v>
      </c>
      <c r="L29" s="60">
        <f t="shared" si="3"/>
        <v>0.65416666666666667</v>
      </c>
      <c r="M29" s="61">
        <f t="shared" si="4"/>
        <v>467.5</v>
      </c>
      <c r="N29" s="62">
        <f t="shared" si="5"/>
        <v>0.64930555555555558</v>
      </c>
      <c r="O29" s="66">
        <v>118.5</v>
      </c>
      <c r="P29" s="64">
        <f t="shared" si="6"/>
        <v>1.041666666666663E-2</v>
      </c>
      <c r="Q29" s="8"/>
    </row>
    <row r="30" spans="1:17" ht="15.75" x14ac:dyDescent="0.25">
      <c r="A30" s="15"/>
      <c r="B30" s="58">
        <f t="shared" si="0"/>
        <v>15</v>
      </c>
      <c r="C30" s="33" t="s">
        <v>313</v>
      </c>
      <c r="D30" s="33"/>
      <c r="E30" s="33" t="s">
        <v>314</v>
      </c>
      <c r="F30" s="46"/>
      <c r="G30" s="65">
        <v>154.5</v>
      </c>
      <c r="H30" s="60">
        <f t="shared" si="1"/>
        <v>0.64375000000000004</v>
      </c>
      <c r="I30" s="65">
        <v>157</v>
      </c>
      <c r="J30" s="60">
        <f t="shared" si="2"/>
        <v>0.65416666666666667</v>
      </c>
      <c r="K30" s="65">
        <v>154.5</v>
      </c>
      <c r="L30" s="60">
        <f t="shared" si="3"/>
        <v>0.64375000000000004</v>
      </c>
      <c r="M30" s="61">
        <f t="shared" si="4"/>
        <v>466</v>
      </c>
      <c r="N30" s="62">
        <f t="shared" si="5"/>
        <v>0.64722222222222225</v>
      </c>
      <c r="O30" s="66">
        <v>116</v>
      </c>
      <c r="P30" s="64">
        <f t="shared" si="6"/>
        <v>1.041666666666663E-2</v>
      </c>
      <c r="Q30" s="8"/>
    </row>
    <row r="31" spans="1:17" ht="15.75" x14ac:dyDescent="0.25">
      <c r="A31" s="15"/>
      <c r="B31" s="58">
        <f t="shared" si="0"/>
        <v>16</v>
      </c>
      <c r="C31" s="33" t="s">
        <v>338</v>
      </c>
      <c r="D31" s="33"/>
      <c r="E31" s="33" t="s">
        <v>339</v>
      </c>
      <c r="F31" s="67"/>
      <c r="G31" s="65">
        <v>159</v>
      </c>
      <c r="H31" s="60">
        <f t="shared" si="1"/>
        <v>0.66249999999999998</v>
      </c>
      <c r="I31" s="65">
        <v>153.5</v>
      </c>
      <c r="J31" s="60">
        <f t="shared" si="2"/>
        <v>0.63958333333333328</v>
      </c>
      <c r="K31" s="65">
        <v>152.5</v>
      </c>
      <c r="L31" s="60">
        <f t="shared" si="3"/>
        <v>0.63541666666666663</v>
      </c>
      <c r="M31" s="61">
        <f t="shared" si="4"/>
        <v>465</v>
      </c>
      <c r="N31" s="62">
        <f t="shared" si="5"/>
        <v>0.64583333333333337</v>
      </c>
      <c r="O31" s="66">
        <v>117</v>
      </c>
      <c r="P31" s="64">
        <f t="shared" si="6"/>
        <v>2.7083333333333348E-2</v>
      </c>
      <c r="Q31" s="8"/>
    </row>
    <row r="32" spans="1:17" ht="15.75" x14ac:dyDescent="0.25">
      <c r="A32" s="15"/>
      <c r="B32" s="58">
        <f t="shared" si="0"/>
        <v>17</v>
      </c>
      <c r="C32" s="33" t="s">
        <v>329</v>
      </c>
      <c r="D32" s="33"/>
      <c r="E32" s="33" t="s">
        <v>330</v>
      </c>
      <c r="F32" s="67"/>
      <c r="G32" s="65">
        <v>155</v>
      </c>
      <c r="H32" s="60">
        <f t="shared" si="1"/>
        <v>0.64583333333333337</v>
      </c>
      <c r="I32" s="65">
        <v>153</v>
      </c>
      <c r="J32" s="60">
        <f t="shared" si="2"/>
        <v>0.63749999999999996</v>
      </c>
      <c r="K32" s="65">
        <v>151.5</v>
      </c>
      <c r="L32" s="60">
        <f t="shared" si="3"/>
        <v>0.63124999999999998</v>
      </c>
      <c r="M32" s="61">
        <f t="shared" si="4"/>
        <v>459.5</v>
      </c>
      <c r="N32" s="62">
        <f t="shared" si="5"/>
        <v>0.6381944444444444</v>
      </c>
      <c r="O32" s="66">
        <v>114.5</v>
      </c>
      <c r="P32" s="64">
        <f t="shared" si="6"/>
        <v>1.4583333333333393E-2</v>
      </c>
      <c r="Q32" s="8"/>
    </row>
    <row r="33" spans="1:17" ht="15.75" x14ac:dyDescent="0.25">
      <c r="A33" s="15"/>
      <c r="B33" s="58">
        <f t="shared" si="0"/>
        <v>18</v>
      </c>
      <c r="C33" s="33" t="s">
        <v>325</v>
      </c>
      <c r="D33" s="33"/>
      <c r="E33" s="33" t="s">
        <v>326</v>
      </c>
      <c r="F33" s="67"/>
      <c r="G33" s="65">
        <v>151.5</v>
      </c>
      <c r="H33" s="60">
        <f t="shared" si="1"/>
        <v>0.63124999999999998</v>
      </c>
      <c r="I33" s="65">
        <v>155.5</v>
      </c>
      <c r="J33" s="60">
        <f t="shared" si="2"/>
        <v>0.6479166666666667</v>
      </c>
      <c r="K33" s="65">
        <v>152</v>
      </c>
      <c r="L33" s="60">
        <f t="shared" si="3"/>
        <v>0.6333333333333333</v>
      </c>
      <c r="M33" s="61">
        <f t="shared" si="4"/>
        <v>459</v>
      </c>
      <c r="N33" s="62">
        <f t="shared" si="5"/>
        <v>0.63749999999999996</v>
      </c>
      <c r="O33" s="66">
        <v>114.5</v>
      </c>
      <c r="P33" s="64">
        <f t="shared" si="6"/>
        <v>1.6666666666666718E-2</v>
      </c>
      <c r="Q33" s="8"/>
    </row>
    <row r="34" spans="1:17" ht="15.75" x14ac:dyDescent="0.25">
      <c r="A34" s="15"/>
      <c r="B34" s="58">
        <f t="shared" si="0"/>
        <v>19</v>
      </c>
      <c r="C34" s="33" t="s">
        <v>224</v>
      </c>
      <c r="D34" s="33"/>
      <c r="E34" s="33" t="s">
        <v>225</v>
      </c>
      <c r="F34" s="46"/>
      <c r="G34" s="65">
        <v>151.5</v>
      </c>
      <c r="H34" s="60">
        <f t="shared" si="1"/>
        <v>0.63124999999999998</v>
      </c>
      <c r="I34" s="65">
        <v>156</v>
      </c>
      <c r="J34" s="60">
        <f t="shared" si="2"/>
        <v>0.65</v>
      </c>
      <c r="K34" s="65">
        <v>151</v>
      </c>
      <c r="L34" s="60">
        <f t="shared" si="3"/>
        <v>0.62916666666666665</v>
      </c>
      <c r="M34" s="61">
        <f t="shared" si="4"/>
        <v>458.5</v>
      </c>
      <c r="N34" s="62">
        <f t="shared" si="5"/>
        <v>0.63680555555555551</v>
      </c>
      <c r="O34" s="66">
        <v>115.5</v>
      </c>
      <c r="P34" s="64">
        <f t="shared" si="6"/>
        <v>2.083333333333337E-2</v>
      </c>
      <c r="Q34" s="8"/>
    </row>
    <row r="35" spans="1:17" ht="15.75" x14ac:dyDescent="0.25">
      <c r="A35" s="15"/>
      <c r="B35" s="58">
        <f t="shared" si="0"/>
        <v>20</v>
      </c>
      <c r="C35" s="33" t="s">
        <v>249</v>
      </c>
      <c r="D35" s="33"/>
      <c r="E35" s="33" t="s">
        <v>250</v>
      </c>
      <c r="F35" s="46"/>
      <c r="G35" s="65">
        <v>152</v>
      </c>
      <c r="H35" s="60">
        <f t="shared" si="1"/>
        <v>0.6333333333333333</v>
      </c>
      <c r="I35" s="65">
        <v>152</v>
      </c>
      <c r="J35" s="60">
        <f t="shared" si="2"/>
        <v>0.6333333333333333</v>
      </c>
      <c r="K35" s="65">
        <v>153</v>
      </c>
      <c r="L35" s="60">
        <f t="shared" si="3"/>
        <v>0.63749999999999996</v>
      </c>
      <c r="M35" s="61">
        <f t="shared" si="4"/>
        <v>457</v>
      </c>
      <c r="N35" s="62">
        <f t="shared" si="5"/>
        <v>0.63472222222222219</v>
      </c>
      <c r="O35" s="66">
        <v>113.5</v>
      </c>
      <c r="P35" s="64">
        <f t="shared" si="6"/>
        <v>4.1666666666666519E-3</v>
      </c>
      <c r="Q35" s="8"/>
    </row>
    <row r="36" spans="1:17" ht="15.75" x14ac:dyDescent="0.25">
      <c r="A36" s="15"/>
      <c r="B36" s="58">
        <f t="shared" si="0"/>
        <v>21</v>
      </c>
      <c r="C36" s="33" t="s">
        <v>317</v>
      </c>
      <c r="D36" s="33"/>
      <c r="E36" s="33" t="s">
        <v>318</v>
      </c>
      <c r="F36" s="46"/>
      <c r="G36" s="65">
        <v>153.5</v>
      </c>
      <c r="H36" s="60">
        <f t="shared" si="1"/>
        <v>0.63958333333333328</v>
      </c>
      <c r="I36" s="65">
        <v>154.5</v>
      </c>
      <c r="J36" s="60">
        <f t="shared" si="2"/>
        <v>0.64375000000000004</v>
      </c>
      <c r="K36" s="65">
        <v>148.5</v>
      </c>
      <c r="L36" s="60">
        <f t="shared" si="3"/>
        <v>0.61875000000000002</v>
      </c>
      <c r="M36" s="61">
        <f t="shared" si="4"/>
        <v>456.5</v>
      </c>
      <c r="N36" s="62">
        <f t="shared" si="5"/>
        <v>0.63402777777777775</v>
      </c>
      <c r="O36" s="66">
        <v>119</v>
      </c>
      <c r="P36" s="64">
        <f t="shared" si="6"/>
        <v>2.5000000000000022E-2</v>
      </c>
      <c r="Q36" s="8"/>
    </row>
    <row r="37" spans="1:17" ht="15.75" x14ac:dyDescent="0.25">
      <c r="A37" s="15"/>
      <c r="B37" s="58">
        <f t="shared" si="0"/>
        <v>21</v>
      </c>
      <c r="C37" s="33" t="s">
        <v>257</v>
      </c>
      <c r="D37" s="33"/>
      <c r="E37" s="33" t="s">
        <v>258</v>
      </c>
      <c r="F37" s="46"/>
      <c r="G37" s="65">
        <v>158</v>
      </c>
      <c r="H37" s="60">
        <f t="shared" si="1"/>
        <v>0.65833333333333333</v>
      </c>
      <c r="I37" s="65">
        <v>147</v>
      </c>
      <c r="J37" s="60">
        <f t="shared" si="2"/>
        <v>0.61250000000000004</v>
      </c>
      <c r="K37" s="65">
        <v>151.5</v>
      </c>
      <c r="L37" s="60">
        <f t="shared" si="3"/>
        <v>0.63124999999999998</v>
      </c>
      <c r="M37" s="61">
        <f t="shared" si="4"/>
        <v>456.5</v>
      </c>
      <c r="N37" s="62">
        <f t="shared" si="5"/>
        <v>0.63402777777777775</v>
      </c>
      <c r="O37" s="66">
        <v>115.5</v>
      </c>
      <c r="P37" s="64">
        <f t="shared" si="6"/>
        <v>4.5833333333333282E-2</v>
      </c>
      <c r="Q37" s="8"/>
    </row>
    <row r="38" spans="1:17" ht="15.75" x14ac:dyDescent="0.25">
      <c r="A38" s="15"/>
      <c r="B38" s="58">
        <f t="shared" si="0"/>
        <v>23</v>
      </c>
      <c r="C38" s="33" t="s">
        <v>352</v>
      </c>
      <c r="D38" s="33"/>
      <c r="E38" s="33" t="s">
        <v>353</v>
      </c>
      <c r="F38" s="33"/>
      <c r="G38" s="65">
        <v>153.5</v>
      </c>
      <c r="H38" s="60">
        <f t="shared" si="1"/>
        <v>0.63958333333333328</v>
      </c>
      <c r="I38" s="65">
        <v>153.5</v>
      </c>
      <c r="J38" s="60">
        <f t="shared" si="2"/>
        <v>0.63958333333333328</v>
      </c>
      <c r="K38" s="65">
        <v>148.5</v>
      </c>
      <c r="L38" s="60">
        <f t="shared" si="3"/>
        <v>0.61875000000000002</v>
      </c>
      <c r="M38" s="61">
        <f t="shared" si="4"/>
        <v>455.5</v>
      </c>
      <c r="N38" s="62">
        <f t="shared" si="5"/>
        <v>0.63263888888888886</v>
      </c>
      <c r="O38" s="66">
        <v>111.5</v>
      </c>
      <c r="P38" s="64">
        <f t="shared" si="6"/>
        <v>2.0833333333333259E-2</v>
      </c>
      <c r="Q38" s="8"/>
    </row>
    <row r="39" spans="1:17" ht="15.75" x14ac:dyDescent="0.25">
      <c r="A39" s="15"/>
      <c r="B39" s="58">
        <f t="shared" si="0"/>
        <v>24</v>
      </c>
      <c r="C39" s="33" t="s">
        <v>348</v>
      </c>
      <c r="D39" s="33"/>
      <c r="E39" s="33" t="s">
        <v>349</v>
      </c>
      <c r="F39" s="57"/>
      <c r="G39" s="65">
        <v>151.5</v>
      </c>
      <c r="H39" s="60">
        <f t="shared" si="1"/>
        <v>0.63124999999999998</v>
      </c>
      <c r="I39" s="65">
        <v>152</v>
      </c>
      <c r="J39" s="60">
        <f t="shared" si="2"/>
        <v>0.6333333333333333</v>
      </c>
      <c r="K39" s="65">
        <v>150.5</v>
      </c>
      <c r="L39" s="60">
        <f t="shared" si="3"/>
        <v>0.62708333333333333</v>
      </c>
      <c r="M39" s="61">
        <f t="shared" si="4"/>
        <v>454</v>
      </c>
      <c r="N39" s="62">
        <f t="shared" si="5"/>
        <v>0.63055555555555554</v>
      </c>
      <c r="O39" s="66">
        <v>112</v>
      </c>
      <c r="P39" s="64">
        <f t="shared" si="6"/>
        <v>6.2499999999999778E-3</v>
      </c>
      <c r="Q39" s="8"/>
    </row>
    <row r="40" spans="1:17" ht="15.75" x14ac:dyDescent="0.25">
      <c r="A40" s="15"/>
      <c r="B40" s="58">
        <f t="shared" si="0"/>
        <v>25</v>
      </c>
      <c r="C40" s="33" t="s">
        <v>333</v>
      </c>
      <c r="D40" s="33"/>
      <c r="E40" s="33" t="s">
        <v>334</v>
      </c>
      <c r="F40" s="57"/>
      <c r="G40" s="65">
        <v>153.5</v>
      </c>
      <c r="H40" s="60">
        <f t="shared" si="1"/>
        <v>0.63958333333333328</v>
      </c>
      <c r="I40" s="65">
        <v>149</v>
      </c>
      <c r="J40" s="60">
        <f t="shared" si="2"/>
        <v>0.62083333333333335</v>
      </c>
      <c r="K40" s="65">
        <v>148.5</v>
      </c>
      <c r="L40" s="60">
        <f t="shared" si="3"/>
        <v>0.61875000000000002</v>
      </c>
      <c r="M40" s="61">
        <f t="shared" si="4"/>
        <v>451</v>
      </c>
      <c r="N40" s="62">
        <f t="shared" si="5"/>
        <v>0.62638888888888888</v>
      </c>
      <c r="O40" s="66">
        <v>115</v>
      </c>
      <c r="P40" s="64">
        <f t="shared" si="6"/>
        <v>2.0833333333333259E-2</v>
      </c>
      <c r="Q40" s="8"/>
    </row>
    <row r="41" spans="1:17" ht="15.75" x14ac:dyDescent="0.25">
      <c r="A41" s="15"/>
      <c r="B41" s="58">
        <f t="shared" si="0"/>
        <v>26</v>
      </c>
      <c r="C41" s="33" t="s">
        <v>304</v>
      </c>
      <c r="D41" s="33"/>
      <c r="E41" s="33" t="s">
        <v>305</v>
      </c>
      <c r="F41" s="33"/>
      <c r="G41" s="65">
        <v>143.5</v>
      </c>
      <c r="H41" s="60">
        <f t="shared" si="1"/>
        <v>0.59791666666666665</v>
      </c>
      <c r="I41" s="65">
        <v>151.5</v>
      </c>
      <c r="J41" s="60">
        <f t="shared" si="2"/>
        <v>0.63124999999999998</v>
      </c>
      <c r="K41" s="65">
        <v>152</v>
      </c>
      <c r="L41" s="60">
        <f t="shared" si="3"/>
        <v>0.6333333333333333</v>
      </c>
      <c r="M41" s="61">
        <f t="shared" si="4"/>
        <v>447</v>
      </c>
      <c r="N41" s="62">
        <f t="shared" si="5"/>
        <v>0.62083333333333335</v>
      </c>
      <c r="O41" s="66">
        <v>111</v>
      </c>
      <c r="P41" s="64">
        <f t="shared" si="6"/>
        <v>3.5416666666666652E-2</v>
      </c>
      <c r="Q41" s="8"/>
    </row>
    <row r="42" spans="1:17" ht="15.75" x14ac:dyDescent="0.25">
      <c r="A42" s="15"/>
      <c r="B42" s="58">
        <f t="shared" si="0"/>
        <v>27</v>
      </c>
      <c r="C42" s="33" t="s">
        <v>327</v>
      </c>
      <c r="D42" s="33"/>
      <c r="E42" s="33" t="s">
        <v>328</v>
      </c>
      <c r="F42" s="57"/>
      <c r="G42" s="65">
        <v>148</v>
      </c>
      <c r="H42" s="60">
        <f t="shared" si="1"/>
        <v>0.6166666666666667</v>
      </c>
      <c r="I42" s="65">
        <v>147</v>
      </c>
      <c r="J42" s="60">
        <f t="shared" si="2"/>
        <v>0.61250000000000004</v>
      </c>
      <c r="K42" s="65">
        <v>145</v>
      </c>
      <c r="L42" s="60">
        <f t="shared" si="3"/>
        <v>0.60416666666666663</v>
      </c>
      <c r="M42" s="61">
        <f t="shared" si="4"/>
        <v>440</v>
      </c>
      <c r="N42" s="62">
        <f t="shared" si="5"/>
        <v>0.61111111111111116</v>
      </c>
      <c r="O42" s="66">
        <v>109.5</v>
      </c>
      <c r="P42" s="64">
        <f t="shared" si="6"/>
        <v>1.2500000000000067E-2</v>
      </c>
      <c r="Q42" s="8"/>
    </row>
    <row r="43" spans="1:17" ht="15.75" x14ac:dyDescent="0.25">
      <c r="A43" s="15"/>
      <c r="B43" s="58">
        <f t="shared" si="0"/>
        <v>28</v>
      </c>
      <c r="C43" s="33" t="s">
        <v>323</v>
      </c>
      <c r="D43" s="33"/>
      <c r="E43" s="33" t="s">
        <v>324</v>
      </c>
      <c r="F43" s="57"/>
      <c r="G43" s="65">
        <v>146.5</v>
      </c>
      <c r="H43" s="60">
        <f t="shared" si="1"/>
        <v>0.61041666666666672</v>
      </c>
      <c r="I43" s="65">
        <v>148</v>
      </c>
      <c r="J43" s="60">
        <f t="shared" si="2"/>
        <v>0.6166666666666667</v>
      </c>
      <c r="K43" s="65">
        <v>144</v>
      </c>
      <c r="L43" s="60">
        <f t="shared" si="3"/>
        <v>0.6</v>
      </c>
      <c r="M43" s="61">
        <f t="shared" si="4"/>
        <v>438.5</v>
      </c>
      <c r="N43" s="62">
        <f t="shared" si="5"/>
        <v>0.60902777777777772</v>
      </c>
      <c r="O43" s="66">
        <v>112.5</v>
      </c>
      <c r="P43" s="64">
        <f t="shared" si="6"/>
        <v>1.6666666666666718E-2</v>
      </c>
      <c r="Q43" s="8"/>
    </row>
    <row r="44" spans="1:17" ht="15.75" x14ac:dyDescent="0.25">
      <c r="A44" s="15"/>
      <c r="B44" s="58">
        <f t="shared" si="0"/>
        <v>29</v>
      </c>
      <c r="C44" s="33" t="s">
        <v>350</v>
      </c>
      <c r="D44" s="33"/>
      <c r="E44" s="33" t="s">
        <v>351</v>
      </c>
      <c r="F44" s="33"/>
      <c r="G44" s="65">
        <v>133.5</v>
      </c>
      <c r="H44" s="60">
        <f t="shared" si="1"/>
        <v>0.55625000000000002</v>
      </c>
      <c r="I44" s="65">
        <v>133.5</v>
      </c>
      <c r="J44" s="60">
        <f t="shared" si="2"/>
        <v>0.55625000000000002</v>
      </c>
      <c r="K44" s="65">
        <v>131</v>
      </c>
      <c r="L44" s="60">
        <f t="shared" si="3"/>
        <v>0.54583333333333328</v>
      </c>
      <c r="M44" s="61">
        <f t="shared" si="4"/>
        <v>398</v>
      </c>
      <c r="N44" s="62">
        <f t="shared" si="5"/>
        <v>0.55277777777777781</v>
      </c>
      <c r="O44" s="66">
        <v>99.5</v>
      </c>
      <c r="P44" s="64">
        <f t="shared" si="6"/>
        <v>1.0416666666666741E-2</v>
      </c>
      <c r="Q44" s="8"/>
    </row>
    <row r="45" spans="1:17" ht="15.75" x14ac:dyDescent="0.25">
      <c r="A45" s="15"/>
      <c r="B45" s="58" t="s">
        <v>106</v>
      </c>
      <c r="C45" s="33" t="s">
        <v>340</v>
      </c>
      <c r="D45" s="33"/>
      <c r="E45" s="33" t="s">
        <v>341</v>
      </c>
      <c r="F45" s="33"/>
      <c r="G45" s="79" t="s">
        <v>106</v>
      </c>
      <c r="H45" s="60" t="s">
        <v>106</v>
      </c>
      <c r="I45" s="79" t="s">
        <v>106</v>
      </c>
      <c r="J45" s="60" t="s">
        <v>106</v>
      </c>
      <c r="K45" s="79" t="s">
        <v>106</v>
      </c>
      <c r="L45" s="60" t="s">
        <v>106</v>
      </c>
      <c r="M45" s="80" t="s">
        <v>106</v>
      </c>
      <c r="N45" s="62" t="s">
        <v>106</v>
      </c>
      <c r="O45" s="66" t="s">
        <v>106</v>
      </c>
      <c r="P45" s="64">
        <f>MAX(H45,J45,L45)-MIN(H45,J45,L45)</f>
        <v>0</v>
      </c>
      <c r="Q45" s="8"/>
    </row>
    <row r="46" spans="1:17" ht="16.5" thickBot="1" x14ac:dyDescent="0.3">
      <c r="A46" s="15"/>
      <c r="B46" s="58" t="s">
        <v>106</v>
      </c>
      <c r="C46" s="33" t="s">
        <v>344</v>
      </c>
      <c r="D46" s="33"/>
      <c r="E46" s="33" t="s">
        <v>345</v>
      </c>
      <c r="F46" s="33"/>
      <c r="G46" s="79" t="s">
        <v>106</v>
      </c>
      <c r="H46" s="60" t="s">
        <v>106</v>
      </c>
      <c r="I46" s="79" t="s">
        <v>106</v>
      </c>
      <c r="J46" s="60" t="s">
        <v>106</v>
      </c>
      <c r="K46" s="79" t="s">
        <v>106</v>
      </c>
      <c r="L46" s="60" t="s">
        <v>106</v>
      </c>
      <c r="M46" s="80" t="s">
        <v>106</v>
      </c>
      <c r="N46" s="62" t="s">
        <v>106</v>
      </c>
      <c r="O46" s="66" t="s">
        <v>106</v>
      </c>
      <c r="P46" s="64">
        <f>MAX(H46,J46,L46)-MIN(H46,J46,L46)</f>
        <v>0</v>
      </c>
      <c r="Q46" s="8"/>
    </row>
    <row r="47" spans="1:17" ht="16.5" thickBot="1" x14ac:dyDescent="0.3">
      <c r="A47" s="15"/>
      <c r="B47" s="106" t="s">
        <v>18</v>
      </c>
      <c r="C47" s="107"/>
      <c r="D47" s="108"/>
      <c r="E47" s="109">
        <f>COUNTIF($E$16:$E$45,"*")</f>
        <v>30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10"/>
      <c r="P47" s="68"/>
      <c r="Q47" s="15"/>
    </row>
  </sheetData>
  <sortState xmlns:xlrd2="http://schemas.microsoft.com/office/spreadsheetml/2017/richdata2" ref="A16:O44">
    <sortCondition descending="1" ref="M16:M44"/>
    <sortCondition descending="1" ref="O16:O44"/>
  </sortState>
  <mergeCells count="15">
    <mergeCell ref="P14:P15"/>
    <mergeCell ref="Q14:Q15"/>
    <mergeCell ref="B47:D47"/>
    <mergeCell ref="E47:O47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46 O16:O46 I16:I46 K16:K46">
    <cfRule type="containsBlanks" dxfId="38" priority="2">
      <formula>LEN(TRIM(C3))=0</formula>
    </cfRule>
  </conditionalFormatting>
  <conditionalFormatting sqref="H6">
    <cfRule type="containsBlanks" dxfId="37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A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A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A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O52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31.5703125" style="1" customWidth="1"/>
    <col min="4" max="4" width="15" style="1" customWidth="1"/>
    <col min="5" max="5" width="30" style="1" customWidth="1"/>
    <col min="6" max="6" width="15.85546875" style="1" customWidth="1"/>
    <col min="7" max="7" width="9.28515625" style="1" bestFit="1" customWidth="1"/>
    <col min="8" max="8" width="11.85546875" style="1" bestFit="1" customWidth="1"/>
    <col min="9" max="9" width="9.28515625" style="1" bestFit="1" customWidth="1"/>
    <col min="10" max="10" width="11.85546875" style="1" bestFit="1" customWidth="1"/>
    <col min="11" max="11" width="9.28515625" style="1" bestFit="1" customWidth="1"/>
    <col min="12" max="14" width="11.85546875" style="1" bestFit="1" customWidth="1"/>
    <col min="15" max="15" width="10.425781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43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22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240</v>
      </c>
      <c r="F7" s="16">
        <f>E7*E12</f>
        <v>720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44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55</v>
      </c>
      <c r="F10" s="6" t="s">
        <v>24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503</v>
      </c>
      <c r="F11" s="6" t="s">
        <v>30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H</v>
      </c>
      <c r="J14" s="69" t="str">
        <f>F10</f>
        <v>H</v>
      </c>
      <c r="K14" s="69" t="str">
        <f>F11</f>
        <v>B</v>
      </c>
      <c r="L14" s="69" t="str">
        <f>F11</f>
        <v>B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73">
        <f t="shared" ref="B16:B25" si="0">IFERROR(_xlfn.RANK.EQ(N16,$N$1:$N$486,0),"0")</f>
        <v>1</v>
      </c>
      <c r="C16" s="46" t="s">
        <v>528</v>
      </c>
      <c r="D16" s="46"/>
      <c r="E16" s="46" t="s">
        <v>409</v>
      </c>
      <c r="F16" s="46"/>
      <c r="G16" s="74">
        <v>177</v>
      </c>
      <c r="H16" s="75">
        <f t="shared" ref="H16:H47" si="1">IFERROR((G16/$E$7),"0")</f>
        <v>0.73750000000000004</v>
      </c>
      <c r="I16" s="74">
        <v>170</v>
      </c>
      <c r="J16" s="75">
        <f t="shared" ref="J16:J47" si="2">IFERROR((I16/$E$7),"0")</f>
        <v>0.70833333333333337</v>
      </c>
      <c r="K16" s="74">
        <v>176.5</v>
      </c>
      <c r="L16" s="75">
        <f t="shared" ref="L16:L47" si="3">IFERROR((K16/$E$7),"0")</f>
        <v>0.73541666666666672</v>
      </c>
      <c r="M16" s="77">
        <f t="shared" ref="M16:M47" si="4">G16+I16+K16</f>
        <v>523.5</v>
      </c>
      <c r="N16" s="76">
        <f t="shared" ref="N16:N47" si="5">IFERROR((M16/$F$7),"0")</f>
        <v>0.7270833333333333</v>
      </c>
      <c r="O16" s="78">
        <v>130.5</v>
      </c>
    </row>
    <row r="17" spans="1:15" ht="15.75" x14ac:dyDescent="0.25">
      <c r="A17" s="15"/>
      <c r="B17" s="58">
        <f t="shared" si="0"/>
        <v>2</v>
      </c>
      <c r="C17" s="33" t="s">
        <v>529</v>
      </c>
      <c r="D17" s="33"/>
      <c r="E17" s="33" t="s">
        <v>366</v>
      </c>
      <c r="F17" s="33"/>
      <c r="G17" s="59">
        <v>179</v>
      </c>
      <c r="H17" s="60">
        <f t="shared" si="1"/>
        <v>0.74583333333333335</v>
      </c>
      <c r="I17" s="59">
        <v>165.5</v>
      </c>
      <c r="J17" s="60">
        <f t="shared" si="2"/>
        <v>0.68958333333333333</v>
      </c>
      <c r="K17" s="59">
        <v>166</v>
      </c>
      <c r="L17" s="60">
        <f t="shared" si="3"/>
        <v>0.69166666666666665</v>
      </c>
      <c r="M17" s="61">
        <f t="shared" si="4"/>
        <v>510.5</v>
      </c>
      <c r="N17" s="62">
        <f t="shared" si="5"/>
        <v>0.70902777777777781</v>
      </c>
      <c r="O17" s="71">
        <v>127.5</v>
      </c>
    </row>
    <row r="18" spans="1:15" ht="15.75" x14ac:dyDescent="0.25">
      <c r="A18" s="15"/>
      <c r="B18" s="58">
        <f t="shared" si="0"/>
        <v>3</v>
      </c>
      <c r="C18" s="33" t="s">
        <v>398</v>
      </c>
      <c r="D18" s="33"/>
      <c r="E18" s="33" t="s">
        <v>399</v>
      </c>
      <c r="F18" s="33"/>
      <c r="G18" s="65">
        <v>165.5</v>
      </c>
      <c r="H18" s="60">
        <f t="shared" si="1"/>
        <v>0.68958333333333333</v>
      </c>
      <c r="I18" s="65">
        <v>167.5</v>
      </c>
      <c r="J18" s="60">
        <f t="shared" si="2"/>
        <v>0.69791666666666663</v>
      </c>
      <c r="K18" s="65">
        <v>172.5</v>
      </c>
      <c r="L18" s="60">
        <f t="shared" si="3"/>
        <v>0.71875</v>
      </c>
      <c r="M18" s="61">
        <f t="shared" si="4"/>
        <v>505.5</v>
      </c>
      <c r="N18" s="62">
        <f t="shared" si="5"/>
        <v>0.70208333333333328</v>
      </c>
      <c r="O18" s="72">
        <v>127</v>
      </c>
    </row>
    <row r="19" spans="1:15" ht="15.75" x14ac:dyDescent="0.25">
      <c r="A19" s="15"/>
      <c r="B19" s="58">
        <f t="shared" si="0"/>
        <v>4</v>
      </c>
      <c r="C19" s="33" t="s">
        <v>402</v>
      </c>
      <c r="D19" s="33"/>
      <c r="E19" s="33" t="s">
        <v>403</v>
      </c>
      <c r="F19" s="33"/>
      <c r="G19" s="65">
        <v>167.5</v>
      </c>
      <c r="H19" s="60">
        <f t="shared" si="1"/>
        <v>0.69791666666666663</v>
      </c>
      <c r="I19" s="65">
        <v>166</v>
      </c>
      <c r="J19" s="60">
        <f t="shared" si="2"/>
        <v>0.69166666666666665</v>
      </c>
      <c r="K19" s="65">
        <v>168</v>
      </c>
      <c r="L19" s="60">
        <f t="shared" si="3"/>
        <v>0.7</v>
      </c>
      <c r="M19" s="61">
        <f t="shared" si="4"/>
        <v>501.5</v>
      </c>
      <c r="N19" s="62">
        <f t="shared" si="5"/>
        <v>0.69652777777777775</v>
      </c>
      <c r="O19" s="72">
        <v>125</v>
      </c>
    </row>
    <row r="20" spans="1:15" ht="15.75" x14ac:dyDescent="0.25">
      <c r="A20" s="15"/>
      <c r="B20" s="58">
        <f t="shared" si="0"/>
        <v>5</v>
      </c>
      <c r="C20" s="33" t="s">
        <v>407</v>
      </c>
      <c r="D20" s="33"/>
      <c r="E20" s="33" t="s">
        <v>408</v>
      </c>
      <c r="F20" s="33"/>
      <c r="G20" s="65">
        <v>176.5</v>
      </c>
      <c r="H20" s="60">
        <f t="shared" si="1"/>
        <v>0.73541666666666672</v>
      </c>
      <c r="I20" s="65">
        <v>162</v>
      </c>
      <c r="J20" s="60">
        <f t="shared" si="2"/>
        <v>0.67500000000000004</v>
      </c>
      <c r="K20" s="65">
        <v>162.5</v>
      </c>
      <c r="L20" s="60">
        <f t="shared" si="3"/>
        <v>0.67708333333333337</v>
      </c>
      <c r="M20" s="61">
        <f t="shared" si="4"/>
        <v>501</v>
      </c>
      <c r="N20" s="62">
        <f t="shared" si="5"/>
        <v>0.6958333333333333</v>
      </c>
      <c r="O20" s="72">
        <v>125.5</v>
      </c>
    </row>
    <row r="21" spans="1:15" ht="15.75" x14ac:dyDescent="0.25">
      <c r="A21" s="15"/>
      <c r="B21" s="58">
        <f t="shared" si="0"/>
        <v>6</v>
      </c>
      <c r="C21" s="33" t="s">
        <v>389</v>
      </c>
      <c r="D21" s="33"/>
      <c r="E21" s="33" t="s">
        <v>390</v>
      </c>
      <c r="F21" s="33"/>
      <c r="G21" s="65">
        <v>168</v>
      </c>
      <c r="H21" s="60">
        <f t="shared" si="1"/>
        <v>0.7</v>
      </c>
      <c r="I21" s="65">
        <v>163.5</v>
      </c>
      <c r="J21" s="60">
        <f t="shared" si="2"/>
        <v>0.68125000000000002</v>
      </c>
      <c r="K21" s="65">
        <v>167</v>
      </c>
      <c r="L21" s="60">
        <f t="shared" si="3"/>
        <v>0.6958333333333333</v>
      </c>
      <c r="M21" s="61">
        <f t="shared" si="4"/>
        <v>498.5</v>
      </c>
      <c r="N21" s="62">
        <f t="shared" si="5"/>
        <v>0.69236111111111109</v>
      </c>
      <c r="O21" s="72">
        <v>125</v>
      </c>
    </row>
    <row r="22" spans="1:15" ht="15.75" x14ac:dyDescent="0.25">
      <c r="A22" s="15"/>
      <c r="B22" s="58">
        <f t="shared" si="0"/>
        <v>7</v>
      </c>
      <c r="C22" s="33" t="s">
        <v>168</v>
      </c>
      <c r="D22" s="33"/>
      <c r="E22" s="33" t="s">
        <v>404</v>
      </c>
      <c r="F22" s="33"/>
      <c r="G22" s="65">
        <v>166.5</v>
      </c>
      <c r="H22" s="60">
        <f t="shared" si="1"/>
        <v>0.69374999999999998</v>
      </c>
      <c r="I22" s="65">
        <v>159.5</v>
      </c>
      <c r="J22" s="60">
        <f t="shared" si="2"/>
        <v>0.6645833333333333</v>
      </c>
      <c r="K22" s="65">
        <v>170</v>
      </c>
      <c r="L22" s="60">
        <f t="shared" si="3"/>
        <v>0.70833333333333337</v>
      </c>
      <c r="M22" s="61">
        <f t="shared" si="4"/>
        <v>496</v>
      </c>
      <c r="N22" s="62">
        <f t="shared" si="5"/>
        <v>0.68888888888888888</v>
      </c>
      <c r="O22" s="72">
        <v>125</v>
      </c>
    </row>
    <row r="23" spans="1:15" ht="15.75" x14ac:dyDescent="0.25">
      <c r="A23" s="15"/>
      <c r="B23" s="58">
        <f t="shared" si="0"/>
        <v>8</v>
      </c>
      <c r="C23" s="33" t="s">
        <v>400</v>
      </c>
      <c r="D23" s="33"/>
      <c r="E23" s="33" t="s">
        <v>401</v>
      </c>
      <c r="F23" s="33"/>
      <c r="G23" s="65">
        <v>163</v>
      </c>
      <c r="H23" s="60">
        <f t="shared" si="1"/>
        <v>0.6791666666666667</v>
      </c>
      <c r="I23" s="65">
        <v>170</v>
      </c>
      <c r="J23" s="60">
        <f t="shared" si="2"/>
        <v>0.70833333333333337</v>
      </c>
      <c r="K23" s="65">
        <v>160</v>
      </c>
      <c r="L23" s="60">
        <f t="shared" si="3"/>
        <v>0.66666666666666663</v>
      </c>
      <c r="M23" s="61">
        <f t="shared" si="4"/>
        <v>493</v>
      </c>
      <c r="N23" s="62">
        <f t="shared" si="5"/>
        <v>0.68472222222222223</v>
      </c>
      <c r="O23" s="72">
        <v>121</v>
      </c>
    </row>
    <row r="24" spans="1:15" ht="15.75" x14ac:dyDescent="0.25">
      <c r="A24" s="15"/>
      <c r="B24" s="58">
        <f t="shared" si="0"/>
        <v>9</v>
      </c>
      <c r="C24" s="33" t="s">
        <v>412</v>
      </c>
      <c r="D24" s="33"/>
      <c r="E24" s="33" t="s">
        <v>413</v>
      </c>
      <c r="F24" s="33"/>
      <c r="G24" s="65">
        <v>163</v>
      </c>
      <c r="H24" s="60">
        <f t="shared" si="1"/>
        <v>0.6791666666666667</v>
      </c>
      <c r="I24" s="65">
        <v>168</v>
      </c>
      <c r="J24" s="60">
        <f t="shared" si="2"/>
        <v>0.7</v>
      </c>
      <c r="K24" s="65">
        <v>160.5</v>
      </c>
      <c r="L24" s="60">
        <f t="shared" si="3"/>
        <v>0.66874999999999996</v>
      </c>
      <c r="M24" s="61">
        <f t="shared" si="4"/>
        <v>491.5</v>
      </c>
      <c r="N24" s="62">
        <f t="shared" si="5"/>
        <v>0.68263888888888891</v>
      </c>
      <c r="O24" s="72">
        <v>124</v>
      </c>
    </row>
    <row r="25" spans="1:15" ht="15.75" x14ac:dyDescent="0.25">
      <c r="A25" s="15"/>
      <c r="B25" s="58">
        <f t="shared" si="0"/>
        <v>10</v>
      </c>
      <c r="C25" s="33" t="s">
        <v>364</v>
      </c>
      <c r="D25" s="33"/>
      <c r="E25" s="33" t="s">
        <v>365</v>
      </c>
      <c r="F25" s="33"/>
      <c r="G25" s="65">
        <v>170</v>
      </c>
      <c r="H25" s="60">
        <f t="shared" si="1"/>
        <v>0.70833333333333337</v>
      </c>
      <c r="I25" s="65">
        <v>162.5</v>
      </c>
      <c r="J25" s="60">
        <f t="shared" si="2"/>
        <v>0.67708333333333337</v>
      </c>
      <c r="K25" s="65">
        <v>156.5</v>
      </c>
      <c r="L25" s="60">
        <f t="shared" si="3"/>
        <v>0.65208333333333335</v>
      </c>
      <c r="M25" s="61">
        <f t="shared" si="4"/>
        <v>489</v>
      </c>
      <c r="N25" s="62">
        <f t="shared" si="5"/>
        <v>0.6791666666666667</v>
      </c>
      <c r="O25" s="72">
        <v>121</v>
      </c>
    </row>
    <row r="26" spans="1:15" ht="15.75" x14ac:dyDescent="0.25">
      <c r="A26" s="15"/>
      <c r="B26" s="58">
        <v>11</v>
      </c>
      <c r="C26" s="33" t="s">
        <v>418</v>
      </c>
      <c r="D26" s="33"/>
      <c r="E26" s="33" t="s">
        <v>419</v>
      </c>
      <c r="F26" s="33"/>
      <c r="G26" s="65">
        <v>163.5</v>
      </c>
      <c r="H26" s="60">
        <f t="shared" si="1"/>
        <v>0.68125000000000002</v>
      </c>
      <c r="I26" s="65">
        <v>164</v>
      </c>
      <c r="J26" s="60">
        <f t="shared" si="2"/>
        <v>0.68333333333333335</v>
      </c>
      <c r="K26" s="65">
        <v>161.5</v>
      </c>
      <c r="L26" s="60">
        <f t="shared" si="3"/>
        <v>0.67291666666666672</v>
      </c>
      <c r="M26" s="61">
        <f t="shared" si="4"/>
        <v>489</v>
      </c>
      <c r="N26" s="62">
        <f t="shared" si="5"/>
        <v>0.6791666666666667</v>
      </c>
      <c r="O26" s="72">
        <v>120</v>
      </c>
    </row>
    <row r="27" spans="1:15" ht="15.75" x14ac:dyDescent="0.25">
      <c r="A27" s="15"/>
      <c r="B27" s="58">
        <f t="shared" ref="B27:B47" si="6">IFERROR(_xlfn.RANK.EQ(N27,$N$1:$N$486,0),"0")</f>
        <v>12</v>
      </c>
      <c r="C27" s="33" t="s">
        <v>360</v>
      </c>
      <c r="D27" s="33"/>
      <c r="E27" s="33" t="s">
        <v>361</v>
      </c>
      <c r="F27" s="33"/>
      <c r="G27" s="65">
        <v>161.5</v>
      </c>
      <c r="H27" s="60">
        <f t="shared" si="1"/>
        <v>0.67291666666666672</v>
      </c>
      <c r="I27" s="65">
        <v>164.5</v>
      </c>
      <c r="J27" s="60">
        <f t="shared" si="2"/>
        <v>0.68541666666666667</v>
      </c>
      <c r="K27" s="65">
        <v>162</v>
      </c>
      <c r="L27" s="60">
        <f t="shared" si="3"/>
        <v>0.67500000000000004</v>
      </c>
      <c r="M27" s="61">
        <f t="shared" si="4"/>
        <v>488</v>
      </c>
      <c r="N27" s="62">
        <f t="shared" si="5"/>
        <v>0.67777777777777781</v>
      </c>
      <c r="O27" s="72">
        <v>126</v>
      </c>
    </row>
    <row r="28" spans="1:15" ht="15.75" x14ac:dyDescent="0.25">
      <c r="A28" s="15"/>
      <c r="B28" s="58">
        <f t="shared" si="6"/>
        <v>13</v>
      </c>
      <c r="C28" s="33" t="s">
        <v>358</v>
      </c>
      <c r="D28" s="33"/>
      <c r="E28" s="33" t="s">
        <v>359</v>
      </c>
      <c r="F28" s="33"/>
      <c r="G28" s="65">
        <v>159</v>
      </c>
      <c r="H28" s="60">
        <f t="shared" si="1"/>
        <v>0.66249999999999998</v>
      </c>
      <c r="I28" s="65">
        <v>161</v>
      </c>
      <c r="J28" s="60">
        <f t="shared" si="2"/>
        <v>0.67083333333333328</v>
      </c>
      <c r="K28" s="65">
        <v>166.5</v>
      </c>
      <c r="L28" s="60">
        <f t="shared" si="3"/>
        <v>0.69374999999999998</v>
      </c>
      <c r="M28" s="61">
        <f t="shared" si="4"/>
        <v>486.5</v>
      </c>
      <c r="N28" s="62">
        <f t="shared" si="5"/>
        <v>0.67569444444444449</v>
      </c>
      <c r="O28" s="72">
        <v>125.5</v>
      </c>
    </row>
    <row r="29" spans="1:15" ht="15.75" x14ac:dyDescent="0.25">
      <c r="A29" s="15"/>
      <c r="B29" s="58">
        <f t="shared" si="6"/>
        <v>14</v>
      </c>
      <c r="C29" s="33" t="s">
        <v>286</v>
      </c>
      <c r="D29" s="33"/>
      <c r="E29" s="33" t="s">
        <v>287</v>
      </c>
      <c r="F29" s="33"/>
      <c r="G29" s="65">
        <v>159</v>
      </c>
      <c r="H29" s="60">
        <f t="shared" si="1"/>
        <v>0.66249999999999998</v>
      </c>
      <c r="I29" s="65">
        <v>169</v>
      </c>
      <c r="J29" s="60">
        <f t="shared" si="2"/>
        <v>0.70416666666666672</v>
      </c>
      <c r="K29" s="65">
        <v>155.5</v>
      </c>
      <c r="L29" s="60">
        <f t="shared" si="3"/>
        <v>0.6479166666666667</v>
      </c>
      <c r="M29" s="61">
        <f t="shared" si="4"/>
        <v>483.5</v>
      </c>
      <c r="N29" s="62">
        <f t="shared" si="5"/>
        <v>0.67152777777777772</v>
      </c>
      <c r="O29" s="72">
        <v>122.5</v>
      </c>
    </row>
    <row r="30" spans="1:15" ht="15.75" x14ac:dyDescent="0.25">
      <c r="A30" s="15"/>
      <c r="B30" s="58">
        <f t="shared" si="6"/>
        <v>15</v>
      </c>
      <c r="C30" s="33" t="s">
        <v>405</v>
      </c>
      <c r="D30" s="33"/>
      <c r="E30" s="33" t="s">
        <v>406</v>
      </c>
      <c r="F30" s="33"/>
      <c r="G30" s="65">
        <v>161.5</v>
      </c>
      <c r="H30" s="60">
        <f t="shared" si="1"/>
        <v>0.67291666666666672</v>
      </c>
      <c r="I30" s="65">
        <v>159</v>
      </c>
      <c r="J30" s="60">
        <f t="shared" si="2"/>
        <v>0.66249999999999998</v>
      </c>
      <c r="K30" s="65">
        <v>161.5</v>
      </c>
      <c r="L30" s="60">
        <f t="shared" si="3"/>
        <v>0.67291666666666672</v>
      </c>
      <c r="M30" s="61">
        <f t="shared" si="4"/>
        <v>482</v>
      </c>
      <c r="N30" s="62">
        <f t="shared" si="5"/>
        <v>0.6694444444444444</v>
      </c>
      <c r="O30" s="72">
        <v>120.5</v>
      </c>
    </row>
    <row r="31" spans="1:15" ht="15.75" x14ac:dyDescent="0.25">
      <c r="A31" s="15"/>
      <c r="B31" s="58">
        <f t="shared" si="6"/>
        <v>16</v>
      </c>
      <c r="C31" s="33" t="s">
        <v>377</v>
      </c>
      <c r="D31" s="33"/>
      <c r="E31" s="33" t="s">
        <v>378</v>
      </c>
      <c r="F31" s="33"/>
      <c r="G31" s="65">
        <v>162.5</v>
      </c>
      <c r="H31" s="60">
        <f t="shared" si="1"/>
        <v>0.67708333333333337</v>
      </c>
      <c r="I31" s="65">
        <v>158.5</v>
      </c>
      <c r="J31" s="60">
        <f t="shared" si="2"/>
        <v>0.66041666666666665</v>
      </c>
      <c r="K31" s="65">
        <v>156.5</v>
      </c>
      <c r="L31" s="60">
        <f t="shared" si="3"/>
        <v>0.65208333333333335</v>
      </c>
      <c r="M31" s="61">
        <f t="shared" si="4"/>
        <v>477.5</v>
      </c>
      <c r="N31" s="62">
        <f t="shared" si="5"/>
        <v>0.66319444444444442</v>
      </c>
      <c r="O31" s="72">
        <v>124.5</v>
      </c>
    </row>
    <row r="32" spans="1:15" ht="15.75" x14ac:dyDescent="0.25">
      <c r="A32" s="15"/>
      <c r="B32" s="58">
        <f t="shared" si="6"/>
        <v>17</v>
      </c>
      <c r="C32" s="33" t="s">
        <v>369</v>
      </c>
      <c r="D32" s="33"/>
      <c r="E32" s="33" t="s">
        <v>370</v>
      </c>
      <c r="F32" s="33"/>
      <c r="G32" s="65">
        <v>158</v>
      </c>
      <c r="H32" s="60">
        <f t="shared" si="1"/>
        <v>0.65833333333333333</v>
      </c>
      <c r="I32" s="65">
        <v>161</v>
      </c>
      <c r="J32" s="60">
        <f t="shared" si="2"/>
        <v>0.67083333333333328</v>
      </c>
      <c r="K32" s="65">
        <v>153</v>
      </c>
      <c r="L32" s="60">
        <f t="shared" si="3"/>
        <v>0.63749999999999996</v>
      </c>
      <c r="M32" s="61">
        <f t="shared" si="4"/>
        <v>472</v>
      </c>
      <c r="N32" s="62">
        <f t="shared" si="5"/>
        <v>0.65555555555555556</v>
      </c>
      <c r="O32" s="72">
        <v>118</v>
      </c>
    </row>
    <row r="33" spans="1:15" ht="15.75" x14ac:dyDescent="0.25">
      <c r="A33" s="15"/>
      <c r="B33" s="58">
        <f t="shared" si="6"/>
        <v>17</v>
      </c>
      <c r="C33" s="33" t="s">
        <v>414</v>
      </c>
      <c r="D33" s="33"/>
      <c r="E33" s="33" t="s">
        <v>415</v>
      </c>
      <c r="F33" s="33"/>
      <c r="G33" s="65">
        <v>155.5</v>
      </c>
      <c r="H33" s="60">
        <f t="shared" si="1"/>
        <v>0.6479166666666667</v>
      </c>
      <c r="I33" s="65">
        <v>160</v>
      </c>
      <c r="J33" s="60">
        <f t="shared" si="2"/>
        <v>0.66666666666666663</v>
      </c>
      <c r="K33" s="65">
        <v>156.5</v>
      </c>
      <c r="L33" s="60">
        <f t="shared" si="3"/>
        <v>0.65208333333333335</v>
      </c>
      <c r="M33" s="61">
        <f t="shared" si="4"/>
        <v>472</v>
      </c>
      <c r="N33" s="62">
        <f t="shared" si="5"/>
        <v>0.65555555555555556</v>
      </c>
      <c r="O33" s="72">
        <v>118</v>
      </c>
    </row>
    <row r="34" spans="1:15" ht="15.75" x14ac:dyDescent="0.25">
      <c r="A34" s="15"/>
      <c r="B34" s="58">
        <f t="shared" si="6"/>
        <v>19</v>
      </c>
      <c r="C34" s="33" t="s">
        <v>379</v>
      </c>
      <c r="D34" s="33"/>
      <c r="E34" s="33" t="s">
        <v>380</v>
      </c>
      <c r="F34" s="33"/>
      <c r="G34" s="65">
        <v>157</v>
      </c>
      <c r="H34" s="60">
        <f t="shared" si="1"/>
        <v>0.65416666666666667</v>
      </c>
      <c r="I34" s="65">
        <v>159.5</v>
      </c>
      <c r="J34" s="60">
        <f t="shared" si="2"/>
        <v>0.6645833333333333</v>
      </c>
      <c r="K34" s="65">
        <v>154</v>
      </c>
      <c r="L34" s="60">
        <f t="shared" si="3"/>
        <v>0.64166666666666672</v>
      </c>
      <c r="M34" s="61">
        <f t="shared" si="4"/>
        <v>470.5</v>
      </c>
      <c r="N34" s="62">
        <f t="shared" si="5"/>
        <v>0.65347222222222223</v>
      </c>
      <c r="O34" s="72">
        <v>117.5</v>
      </c>
    </row>
    <row r="35" spans="1:15" ht="15.75" x14ac:dyDescent="0.25">
      <c r="A35" s="15"/>
      <c r="B35" s="58">
        <f t="shared" si="6"/>
        <v>20</v>
      </c>
      <c r="C35" s="33" t="s">
        <v>387</v>
      </c>
      <c r="D35" s="33"/>
      <c r="E35" s="33" t="s">
        <v>388</v>
      </c>
      <c r="F35" s="33"/>
      <c r="G35" s="65">
        <v>154</v>
      </c>
      <c r="H35" s="60">
        <f t="shared" si="1"/>
        <v>0.64166666666666672</v>
      </c>
      <c r="I35" s="65">
        <v>159</v>
      </c>
      <c r="J35" s="60">
        <f t="shared" si="2"/>
        <v>0.66249999999999998</v>
      </c>
      <c r="K35" s="65">
        <v>153.5</v>
      </c>
      <c r="L35" s="60">
        <f t="shared" si="3"/>
        <v>0.63958333333333328</v>
      </c>
      <c r="M35" s="61">
        <f t="shared" si="4"/>
        <v>466.5</v>
      </c>
      <c r="N35" s="62">
        <f t="shared" si="5"/>
        <v>0.6479166666666667</v>
      </c>
      <c r="O35" s="72">
        <v>118.5</v>
      </c>
    </row>
    <row r="36" spans="1:15" ht="15.75" x14ac:dyDescent="0.25">
      <c r="A36" s="15"/>
      <c r="B36" s="58">
        <f t="shared" si="6"/>
        <v>21</v>
      </c>
      <c r="C36" s="33" t="s">
        <v>354</v>
      </c>
      <c r="D36" s="33"/>
      <c r="E36" s="33" t="s">
        <v>355</v>
      </c>
      <c r="F36" s="33"/>
      <c r="G36" s="65">
        <v>159.5</v>
      </c>
      <c r="H36" s="60">
        <f t="shared" si="1"/>
        <v>0.6645833333333333</v>
      </c>
      <c r="I36" s="65">
        <v>157</v>
      </c>
      <c r="J36" s="60">
        <f t="shared" si="2"/>
        <v>0.65416666666666667</v>
      </c>
      <c r="K36" s="65">
        <v>148</v>
      </c>
      <c r="L36" s="60">
        <f t="shared" si="3"/>
        <v>0.6166666666666667</v>
      </c>
      <c r="M36" s="61">
        <f t="shared" si="4"/>
        <v>464.5</v>
      </c>
      <c r="N36" s="62">
        <f t="shared" si="5"/>
        <v>0.64513888888888893</v>
      </c>
      <c r="O36" s="72">
        <v>118.5</v>
      </c>
    </row>
    <row r="37" spans="1:15" ht="15.75" x14ac:dyDescent="0.25">
      <c r="A37" s="15"/>
      <c r="B37" s="58">
        <f t="shared" si="6"/>
        <v>21</v>
      </c>
      <c r="C37" s="33" t="s">
        <v>410</v>
      </c>
      <c r="D37" s="33"/>
      <c r="E37" s="33" t="s">
        <v>411</v>
      </c>
      <c r="F37" s="33"/>
      <c r="G37" s="65">
        <v>154</v>
      </c>
      <c r="H37" s="60">
        <f t="shared" si="1"/>
        <v>0.64166666666666672</v>
      </c>
      <c r="I37" s="65">
        <v>153.5</v>
      </c>
      <c r="J37" s="60">
        <f t="shared" si="2"/>
        <v>0.63958333333333328</v>
      </c>
      <c r="K37" s="65">
        <v>157</v>
      </c>
      <c r="L37" s="60">
        <f t="shared" si="3"/>
        <v>0.65416666666666667</v>
      </c>
      <c r="M37" s="61">
        <f t="shared" si="4"/>
        <v>464.5</v>
      </c>
      <c r="N37" s="62">
        <f t="shared" si="5"/>
        <v>0.64513888888888893</v>
      </c>
      <c r="O37" s="72">
        <v>115.5</v>
      </c>
    </row>
    <row r="38" spans="1:15" ht="15.75" x14ac:dyDescent="0.25">
      <c r="A38" s="15"/>
      <c r="B38" s="58">
        <f t="shared" si="6"/>
        <v>23</v>
      </c>
      <c r="C38" s="33" t="s">
        <v>375</v>
      </c>
      <c r="D38" s="33"/>
      <c r="E38" s="33" t="s">
        <v>376</v>
      </c>
      <c r="F38" s="33"/>
      <c r="G38" s="65">
        <v>158.5</v>
      </c>
      <c r="H38" s="60">
        <f t="shared" si="1"/>
        <v>0.66041666666666665</v>
      </c>
      <c r="I38" s="65">
        <v>152.5</v>
      </c>
      <c r="J38" s="60">
        <f t="shared" si="2"/>
        <v>0.63541666666666663</v>
      </c>
      <c r="K38" s="65">
        <v>151.5</v>
      </c>
      <c r="L38" s="60">
        <f t="shared" si="3"/>
        <v>0.63124999999999998</v>
      </c>
      <c r="M38" s="61">
        <f t="shared" si="4"/>
        <v>462.5</v>
      </c>
      <c r="N38" s="62">
        <f t="shared" si="5"/>
        <v>0.64236111111111116</v>
      </c>
      <c r="O38" s="72">
        <v>114</v>
      </c>
    </row>
    <row r="39" spans="1:15" ht="15.75" x14ac:dyDescent="0.25">
      <c r="A39" s="15"/>
      <c r="B39" s="58">
        <f t="shared" si="6"/>
        <v>24</v>
      </c>
      <c r="C39" s="33" t="s">
        <v>371</v>
      </c>
      <c r="D39" s="33"/>
      <c r="E39" s="33" t="s">
        <v>372</v>
      </c>
      <c r="F39" s="33"/>
      <c r="G39" s="65">
        <v>153</v>
      </c>
      <c r="H39" s="60">
        <f t="shared" si="1"/>
        <v>0.63749999999999996</v>
      </c>
      <c r="I39" s="65">
        <v>161.5</v>
      </c>
      <c r="J39" s="60">
        <f t="shared" si="2"/>
        <v>0.67291666666666672</v>
      </c>
      <c r="K39" s="65">
        <v>147.5</v>
      </c>
      <c r="L39" s="60">
        <f t="shared" si="3"/>
        <v>0.61458333333333337</v>
      </c>
      <c r="M39" s="61">
        <f t="shared" si="4"/>
        <v>462</v>
      </c>
      <c r="N39" s="62">
        <f t="shared" si="5"/>
        <v>0.64166666666666672</v>
      </c>
      <c r="O39" s="72">
        <v>115</v>
      </c>
    </row>
    <row r="40" spans="1:15" ht="15.75" x14ac:dyDescent="0.25">
      <c r="A40" s="15"/>
      <c r="B40" s="58">
        <f t="shared" si="6"/>
        <v>25</v>
      </c>
      <c r="C40" s="33" t="s">
        <v>416</v>
      </c>
      <c r="D40" s="33"/>
      <c r="E40" s="33" t="s">
        <v>417</v>
      </c>
      <c r="F40" s="33"/>
      <c r="G40" s="65">
        <v>152.5</v>
      </c>
      <c r="H40" s="60">
        <f t="shared" si="1"/>
        <v>0.63541666666666663</v>
      </c>
      <c r="I40" s="65">
        <v>157</v>
      </c>
      <c r="J40" s="60">
        <f t="shared" si="2"/>
        <v>0.65416666666666667</v>
      </c>
      <c r="K40" s="65">
        <v>151</v>
      </c>
      <c r="L40" s="60">
        <f t="shared" si="3"/>
        <v>0.62916666666666665</v>
      </c>
      <c r="M40" s="61">
        <f t="shared" si="4"/>
        <v>460.5</v>
      </c>
      <c r="N40" s="62">
        <f t="shared" si="5"/>
        <v>0.63958333333333328</v>
      </c>
      <c r="O40" s="72">
        <v>117</v>
      </c>
    </row>
    <row r="41" spans="1:15" ht="15.75" x14ac:dyDescent="0.25">
      <c r="A41" s="15"/>
      <c r="B41" s="58">
        <f t="shared" si="6"/>
        <v>26</v>
      </c>
      <c r="C41" s="33" t="s">
        <v>356</v>
      </c>
      <c r="D41" s="33"/>
      <c r="E41" s="33" t="s">
        <v>357</v>
      </c>
      <c r="F41" s="33"/>
      <c r="G41" s="65">
        <v>151</v>
      </c>
      <c r="H41" s="60">
        <f t="shared" si="1"/>
        <v>0.62916666666666665</v>
      </c>
      <c r="I41" s="65">
        <v>157</v>
      </c>
      <c r="J41" s="60">
        <f t="shared" si="2"/>
        <v>0.65416666666666667</v>
      </c>
      <c r="K41" s="65">
        <v>151</v>
      </c>
      <c r="L41" s="60">
        <f t="shared" si="3"/>
        <v>0.62916666666666665</v>
      </c>
      <c r="M41" s="61">
        <f t="shared" si="4"/>
        <v>459</v>
      </c>
      <c r="N41" s="62">
        <f t="shared" si="5"/>
        <v>0.63749999999999996</v>
      </c>
      <c r="O41" s="72">
        <v>117.5</v>
      </c>
    </row>
    <row r="42" spans="1:15" ht="15.75" x14ac:dyDescent="0.25">
      <c r="A42" s="15"/>
      <c r="B42" s="58">
        <f t="shared" si="6"/>
        <v>27</v>
      </c>
      <c r="C42" s="33" t="s">
        <v>367</v>
      </c>
      <c r="D42" s="33"/>
      <c r="E42" s="33" t="s">
        <v>368</v>
      </c>
      <c r="F42" s="33"/>
      <c r="G42" s="65">
        <v>156.5</v>
      </c>
      <c r="H42" s="60">
        <f t="shared" si="1"/>
        <v>0.65208333333333335</v>
      </c>
      <c r="I42" s="65">
        <v>153</v>
      </c>
      <c r="J42" s="60">
        <f t="shared" si="2"/>
        <v>0.63749999999999996</v>
      </c>
      <c r="K42" s="65">
        <v>148</v>
      </c>
      <c r="L42" s="60">
        <f t="shared" si="3"/>
        <v>0.6166666666666667</v>
      </c>
      <c r="M42" s="61">
        <f t="shared" si="4"/>
        <v>457.5</v>
      </c>
      <c r="N42" s="62">
        <f t="shared" si="5"/>
        <v>0.63541666666666663</v>
      </c>
      <c r="O42" s="72">
        <v>115</v>
      </c>
    </row>
    <row r="43" spans="1:15" ht="15.75" x14ac:dyDescent="0.25">
      <c r="A43" s="15"/>
      <c r="B43" s="58">
        <f t="shared" si="6"/>
        <v>27</v>
      </c>
      <c r="C43" s="33" t="s">
        <v>166</v>
      </c>
      <c r="D43" s="33"/>
      <c r="E43" s="33" t="s">
        <v>393</v>
      </c>
      <c r="F43" s="33"/>
      <c r="G43" s="65">
        <v>158.5</v>
      </c>
      <c r="H43" s="60">
        <f t="shared" si="1"/>
        <v>0.66041666666666665</v>
      </c>
      <c r="I43" s="65">
        <v>150</v>
      </c>
      <c r="J43" s="60">
        <f t="shared" si="2"/>
        <v>0.625</v>
      </c>
      <c r="K43" s="65">
        <v>149</v>
      </c>
      <c r="L43" s="60">
        <f t="shared" si="3"/>
        <v>0.62083333333333335</v>
      </c>
      <c r="M43" s="61">
        <f t="shared" si="4"/>
        <v>457.5</v>
      </c>
      <c r="N43" s="62">
        <f t="shared" si="5"/>
        <v>0.63541666666666663</v>
      </c>
      <c r="O43" s="72">
        <v>113.5</v>
      </c>
    </row>
    <row r="44" spans="1:15" ht="15.75" x14ac:dyDescent="0.25">
      <c r="A44" s="15"/>
      <c r="B44" s="58">
        <f t="shared" si="6"/>
        <v>29</v>
      </c>
      <c r="C44" s="33" t="s">
        <v>373</v>
      </c>
      <c r="D44" s="33"/>
      <c r="E44" s="33" t="s">
        <v>374</v>
      </c>
      <c r="F44" s="33"/>
      <c r="G44" s="65">
        <v>156.5</v>
      </c>
      <c r="H44" s="60">
        <f t="shared" si="1"/>
        <v>0.65208333333333335</v>
      </c>
      <c r="I44" s="65">
        <v>149.5</v>
      </c>
      <c r="J44" s="60">
        <f t="shared" si="2"/>
        <v>0.62291666666666667</v>
      </c>
      <c r="K44" s="65">
        <v>145</v>
      </c>
      <c r="L44" s="60">
        <f t="shared" si="3"/>
        <v>0.60416666666666663</v>
      </c>
      <c r="M44" s="61">
        <f t="shared" si="4"/>
        <v>451</v>
      </c>
      <c r="N44" s="62">
        <f t="shared" si="5"/>
        <v>0.62638888888888888</v>
      </c>
      <c r="O44" s="72">
        <v>113.5</v>
      </c>
    </row>
    <row r="45" spans="1:15" ht="15.75" x14ac:dyDescent="0.25">
      <c r="A45" s="15"/>
      <c r="B45" s="58">
        <f t="shared" si="6"/>
        <v>30</v>
      </c>
      <c r="C45" s="33" t="s">
        <v>383</v>
      </c>
      <c r="D45" s="33"/>
      <c r="E45" s="33" t="s">
        <v>384</v>
      </c>
      <c r="F45" s="33"/>
      <c r="G45" s="65">
        <v>151.5</v>
      </c>
      <c r="H45" s="60">
        <f t="shared" si="1"/>
        <v>0.63124999999999998</v>
      </c>
      <c r="I45" s="65">
        <v>156.5</v>
      </c>
      <c r="J45" s="60">
        <f t="shared" si="2"/>
        <v>0.65208333333333335</v>
      </c>
      <c r="K45" s="65">
        <v>141.5</v>
      </c>
      <c r="L45" s="60">
        <f t="shared" si="3"/>
        <v>0.58958333333333335</v>
      </c>
      <c r="M45" s="61">
        <f t="shared" si="4"/>
        <v>449.5</v>
      </c>
      <c r="N45" s="62">
        <f t="shared" si="5"/>
        <v>0.62430555555555556</v>
      </c>
      <c r="O45" s="72">
        <v>113.5</v>
      </c>
    </row>
    <row r="46" spans="1:15" ht="15.75" x14ac:dyDescent="0.25">
      <c r="A46" s="15"/>
      <c r="B46" s="58">
        <f t="shared" si="6"/>
        <v>31</v>
      </c>
      <c r="C46" s="33" t="s">
        <v>396</v>
      </c>
      <c r="D46" s="33"/>
      <c r="E46" s="33" t="s">
        <v>397</v>
      </c>
      <c r="F46" s="33"/>
      <c r="G46" s="65">
        <v>149.5</v>
      </c>
      <c r="H46" s="60">
        <f t="shared" si="1"/>
        <v>0.62291666666666667</v>
      </c>
      <c r="I46" s="65">
        <v>150</v>
      </c>
      <c r="J46" s="60">
        <f t="shared" si="2"/>
        <v>0.625</v>
      </c>
      <c r="K46" s="65">
        <v>147</v>
      </c>
      <c r="L46" s="60">
        <f t="shared" si="3"/>
        <v>0.61250000000000004</v>
      </c>
      <c r="M46" s="61">
        <f t="shared" si="4"/>
        <v>446.5</v>
      </c>
      <c r="N46" s="62">
        <f t="shared" si="5"/>
        <v>0.62013888888888891</v>
      </c>
      <c r="O46" s="72">
        <v>114.5</v>
      </c>
    </row>
    <row r="47" spans="1:15" ht="15.75" x14ac:dyDescent="0.25">
      <c r="A47" s="15"/>
      <c r="B47" s="58">
        <f t="shared" si="6"/>
        <v>32</v>
      </c>
      <c r="C47" s="33" t="s">
        <v>381</v>
      </c>
      <c r="D47" s="33"/>
      <c r="E47" s="33" t="s">
        <v>382</v>
      </c>
      <c r="F47" s="33"/>
      <c r="G47" s="65">
        <v>145</v>
      </c>
      <c r="H47" s="60">
        <f t="shared" si="1"/>
        <v>0.60416666666666663</v>
      </c>
      <c r="I47" s="65">
        <v>140.5</v>
      </c>
      <c r="J47" s="60">
        <f t="shared" si="2"/>
        <v>0.5854166666666667</v>
      </c>
      <c r="K47" s="65">
        <v>148</v>
      </c>
      <c r="L47" s="60">
        <f t="shared" si="3"/>
        <v>0.6166666666666667</v>
      </c>
      <c r="M47" s="61">
        <f t="shared" si="4"/>
        <v>433.5</v>
      </c>
      <c r="N47" s="62">
        <f t="shared" si="5"/>
        <v>0.6020833333333333</v>
      </c>
      <c r="O47" s="72">
        <v>112.5</v>
      </c>
    </row>
    <row r="48" spans="1:15" ht="15.75" x14ac:dyDescent="0.25">
      <c r="A48" s="15"/>
      <c r="B48" s="58" t="s">
        <v>106</v>
      </c>
      <c r="C48" s="33" t="s">
        <v>391</v>
      </c>
      <c r="D48" s="33"/>
      <c r="E48" s="33" t="s">
        <v>392</v>
      </c>
      <c r="F48" s="33"/>
      <c r="G48" s="65" t="s">
        <v>106</v>
      </c>
      <c r="H48" s="60" t="s">
        <v>106</v>
      </c>
      <c r="I48" s="65" t="s">
        <v>106</v>
      </c>
      <c r="J48" s="60" t="s">
        <v>106</v>
      </c>
      <c r="K48" s="65" t="s">
        <v>106</v>
      </c>
      <c r="L48" s="60" t="s">
        <v>106</v>
      </c>
      <c r="M48" s="61" t="s">
        <v>106</v>
      </c>
      <c r="N48" s="62" t="s">
        <v>106</v>
      </c>
      <c r="O48" s="72"/>
    </row>
    <row r="49" spans="1:15" ht="15.75" x14ac:dyDescent="0.25">
      <c r="A49" s="15"/>
      <c r="B49" s="58" t="s">
        <v>106</v>
      </c>
      <c r="C49" s="33" t="s">
        <v>394</v>
      </c>
      <c r="D49" s="33"/>
      <c r="E49" s="33" t="s">
        <v>395</v>
      </c>
      <c r="F49" s="33"/>
      <c r="G49" s="65" t="s">
        <v>106</v>
      </c>
      <c r="H49" s="60" t="s">
        <v>106</v>
      </c>
      <c r="I49" s="65" t="s">
        <v>106</v>
      </c>
      <c r="J49" s="60" t="s">
        <v>106</v>
      </c>
      <c r="K49" s="65" t="s">
        <v>106</v>
      </c>
      <c r="L49" s="60" t="s">
        <v>106</v>
      </c>
      <c r="M49" s="61" t="s">
        <v>106</v>
      </c>
      <c r="N49" s="62" t="s">
        <v>106</v>
      </c>
      <c r="O49" s="72"/>
    </row>
    <row r="50" spans="1:15" ht="15.75" x14ac:dyDescent="0.25">
      <c r="A50" s="15"/>
      <c r="B50" s="58" t="s">
        <v>106</v>
      </c>
      <c r="C50" s="33" t="s">
        <v>362</v>
      </c>
      <c r="D50" s="33"/>
      <c r="E50" s="33" t="s">
        <v>363</v>
      </c>
      <c r="F50" s="33"/>
      <c r="G50" s="65" t="s">
        <v>106</v>
      </c>
      <c r="H50" s="60" t="s">
        <v>106</v>
      </c>
      <c r="I50" s="65" t="s">
        <v>106</v>
      </c>
      <c r="J50" s="60" t="s">
        <v>106</v>
      </c>
      <c r="K50" s="65" t="s">
        <v>106</v>
      </c>
      <c r="L50" s="60" t="s">
        <v>106</v>
      </c>
      <c r="M50" s="61" t="s">
        <v>106</v>
      </c>
      <c r="N50" s="62" t="s">
        <v>106</v>
      </c>
      <c r="O50" s="72"/>
    </row>
    <row r="51" spans="1:15" ht="16.5" thickBot="1" x14ac:dyDescent="0.3">
      <c r="A51" s="15"/>
      <c r="B51" s="58" t="s">
        <v>505</v>
      </c>
      <c r="C51" s="33" t="s">
        <v>385</v>
      </c>
      <c r="D51" s="33"/>
      <c r="E51" s="33" t="s">
        <v>386</v>
      </c>
      <c r="F51" s="33"/>
      <c r="G51" s="65" t="s">
        <v>505</v>
      </c>
      <c r="H51" s="60" t="s">
        <v>505</v>
      </c>
      <c r="I51" s="65" t="s">
        <v>505</v>
      </c>
      <c r="J51" s="60" t="s">
        <v>505</v>
      </c>
      <c r="K51" s="65" t="s">
        <v>505</v>
      </c>
      <c r="L51" s="60" t="s">
        <v>505</v>
      </c>
      <c r="M51" s="61" t="s">
        <v>505</v>
      </c>
      <c r="N51" s="62" t="s">
        <v>505</v>
      </c>
      <c r="O51" s="72"/>
    </row>
    <row r="52" spans="1:15" ht="16.5" thickBot="1" x14ac:dyDescent="0.3">
      <c r="A52" s="15"/>
      <c r="B52" s="106" t="s">
        <v>18</v>
      </c>
      <c r="C52" s="107"/>
      <c r="D52" s="108"/>
      <c r="E52" s="109">
        <f>COUNTIF($E$17:$E$50,"*")</f>
        <v>34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10"/>
    </row>
  </sheetData>
  <sortState xmlns:xlrd2="http://schemas.microsoft.com/office/spreadsheetml/2017/richdata2" ref="B16:O47">
    <sortCondition descending="1" ref="M16:M47"/>
    <sortCondition descending="1" ref="O16:O47"/>
  </sortState>
  <mergeCells count="13">
    <mergeCell ref="B52:D52"/>
    <mergeCell ref="E52:O52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K50 I50 O50 C50:G50 C17:G48 O17:O48 I17:I48 K17:K48">
    <cfRule type="containsBlanks" dxfId="36" priority="4">
      <formula>LEN(TRIM(C3))=0</formula>
    </cfRule>
  </conditionalFormatting>
  <conditionalFormatting sqref="H6">
    <cfRule type="containsBlanks" dxfId="35" priority="3">
      <formula>LEN(TRIM(H6))=0</formula>
    </cfRule>
  </conditionalFormatting>
  <conditionalFormatting sqref="C51:G51 O51 I51 K51">
    <cfRule type="containsBlanks" dxfId="34" priority="2">
      <formula>LEN(TRIM(C51))=0</formula>
    </cfRule>
  </conditionalFormatting>
  <conditionalFormatting sqref="C49:G49 O49 I49 K49">
    <cfRule type="containsBlanks" dxfId="33" priority="1">
      <formula>LEN(TRIM(C49))=0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B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B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B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O41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4.28515625" style="1" customWidth="1"/>
    <col min="5" max="5" width="30" style="1" customWidth="1"/>
    <col min="6" max="6" width="14.2851562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43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25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340</v>
      </c>
      <c r="F7" s="16">
        <f>E7*E12</f>
        <v>1020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52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53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58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73">
        <f t="shared" ref="B16:B39" si="0">IFERROR(_xlfn.RANK.EQ(N16,$N$1:$N$475,0),"0")</f>
        <v>1</v>
      </c>
      <c r="C16" s="46" t="s">
        <v>529</v>
      </c>
      <c r="D16" s="46"/>
      <c r="E16" s="46" t="s">
        <v>366</v>
      </c>
      <c r="F16" s="46"/>
      <c r="G16" s="74">
        <v>241.5</v>
      </c>
      <c r="H16" s="75">
        <f t="shared" ref="H16:H39" si="1">IFERROR((G16/$E$7),"0")</f>
        <v>0.71029411764705885</v>
      </c>
      <c r="I16" s="74">
        <v>237</v>
      </c>
      <c r="J16" s="75">
        <f t="shared" ref="J16:J39" si="2">IFERROR((I16/$E$7),"0")</f>
        <v>0.69705882352941173</v>
      </c>
      <c r="K16" s="74">
        <v>243.5</v>
      </c>
      <c r="L16" s="75">
        <f t="shared" ref="L16:L39" si="3">IFERROR((K16/$E$7),"0")</f>
        <v>0.7161764705882353</v>
      </c>
      <c r="M16" s="77">
        <f t="shared" ref="M16:M39" si="4">G16+I16+K16</f>
        <v>722</v>
      </c>
      <c r="N16" s="76">
        <f t="shared" ref="N16:N39" si="5">IFERROR((M16/$F$7),"0")</f>
        <v>0.707843137254902</v>
      </c>
      <c r="O16" s="78">
        <v>175</v>
      </c>
    </row>
    <row r="17" spans="1:15" ht="15.75" x14ac:dyDescent="0.25">
      <c r="A17" s="15"/>
      <c r="B17" s="58">
        <f t="shared" si="0"/>
        <v>2</v>
      </c>
      <c r="C17" s="33" t="s">
        <v>530</v>
      </c>
      <c r="D17" s="33"/>
      <c r="E17" s="33" t="s">
        <v>446</v>
      </c>
      <c r="F17" s="33"/>
      <c r="G17" s="59">
        <v>234.5</v>
      </c>
      <c r="H17" s="60">
        <f t="shared" si="1"/>
        <v>0.68970588235294117</v>
      </c>
      <c r="I17" s="59">
        <v>238.5</v>
      </c>
      <c r="J17" s="60">
        <f t="shared" si="2"/>
        <v>0.70147058823529407</v>
      </c>
      <c r="K17" s="59">
        <v>239</v>
      </c>
      <c r="L17" s="60">
        <f t="shared" si="3"/>
        <v>0.70294117647058818</v>
      </c>
      <c r="M17" s="61">
        <f t="shared" si="4"/>
        <v>712</v>
      </c>
      <c r="N17" s="62">
        <f t="shared" si="5"/>
        <v>0.69803921568627447</v>
      </c>
      <c r="O17" s="71">
        <v>169</v>
      </c>
    </row>
    <row r="18" spans="1:15" ht="15.75" x14ac:dyDescent="0.25">
      <c r="A18" s="15"/>
      <c r="B18" s="58">
        <f t="shared" si="0"/>
        <v>3</v>
      </c>
      <c r="C18" s="33" t="s">
        <v>428</v>
      </c>
      <c r="D18" s="33"/>
      <c r="E18" s="33" t="s">
        <v>429</v>
      </c>
      <c r="F18" s="33"/>
      <c r="G18" s="65">
        <v>251.5</v>
      </c>
      <c r="H18" s="60">
        <f t="shared" si="1"/>
        <v>0.73970588235294121</v>
      </c>
      <c r="I18" s="65">
        <v>227.5</v>
      </c>
      <c r="J18" s="60">
        <f t="shared" si="2"/>
        <v>0.66911764705882348</v>
      </c>
      <c r="K18" s="65">
        <v>231</v>
      </c>
      <c r="L18" s="60">
        <f t="shared" si="3"/>
        <v>0.67941176470588238</v>
      </c>
      <c r="M18" s="61">
        <f t="shared" si="4"/>
        <v>710</v>
      </c>
      <c r="N18" s="62">
        <f t="shared" si="5"/>
        <v>0.69607843137254899</v>
      </c>
      <c r="O18" s="72">
        <v>170</v>
      </c>
    </row>
    <row r="19" spans="1:15" ht="15.75" x14ac:dyDescent="0.25">
      <c r="A19" s="15"/>
      <c r="B19" s="58">
        <f t="shared" si="0"/>
        <v>4</v>
      </c>
      <c r="C19" s="33" t="s">
        <v>422</v>
      </c>
      <c r="D19" s="33"/>
      <c r="E19" s="33" t="s">
        <v>423</v>
      </c>
      <c r="F19" s="33"/>
      <c r="G19" s="65">
        <v>235</v>
      </c>
      <c r="H19" s="60">
        <f t="shared" si="1"/>
        <v>0.69117647058823528</v>
      </c>
      <c r="I19" s="65">
        <v>229</v>
      </c>
      <c r="J19" s="60">
        <f t="shared" si="2"/>
        <v>0.67352941176470593</v>
      </c>
      <c r="K19" s="65">
        <v>232</v>
      </c>
      <c r="L19" s="60">
        <f t="shared" si="3"/>
        <v>0.68235294117647061</v>
      </c>
      <c r="M19" s="61">
        <f t="shared" si="4"/>
        <v>696</v>
      </c>
      <c r="N19" s="62">
        <f t="shared" si="5"/>
        <v>0.68235294117647061</v>
      </c>
      <c r="O19" s="72">
        <v>163</v>
      </c>
    </row>
    <row r="20" spans="1:15" ht="15.75" x14ac:dyDescent="0.25">
      <c r="A20" s="15"/>
      <c r="B20" s="58">
        <f t="shared" si="0"/>
        <v>5</v>
      </c>
      <c r="C20" s="33" t="s">
        <v>426</v>
      </c>
      <c r="D20" s="33"/>
      <c r="E20" s="33" t="s">
        <v>427</v>
      </c>
      <c r="F20" s="33"/>
      <c r="G20" s="65">
        <v>237.5</v>
      </c>
      <c r="H20" s="60">
        <f t="shared" si="1"/>
        <v>0.69852941176470584</v>
      </c>
      <c r="I20" s="65">
        <v>230</v>
      </c>
      <c r="J20" s="60">
        <f t="shared" si="2"/>
        <v>0.67647058823529416</v>
      </c>
      <c r="K20" s="65">
        <v>227</v>
      </c>
      <c r="L20" s="60">
        <f t="shared" si="3"/>
        <v>0.66764705882352937</v>
      </c>
      <c r="M20" s="61">
        <f t="shared" si="4"/>
        <v>694.5</v>
      </c>
      <c r="N20" s="62">
        <f t="shared" si="5"/>
        <v>0.68088235294117649</v>
      </c>
      <c r="O20" s="72">
        <v>164</v>
      </c>
    </row>
    <row r="21" spans="1:15" ht="15.75" x14ac:dyDescent="0.25">
      <c r="A21" s="15"/>
      <c r="B21" s="58">
        <f t="shared" si="0"/>
        <v>6</v>
      </c>
      <c r="C21" s="33" t="s">
        <v>432</v>
      </c>
      <c r="D21" s="33"/>
      <c r="E21" s="33" t="s">
        <v>433</v>
      </c>
      <c r="F21" s="33"/>
      <c r="G21" s="65">
        <v>230</v>
      </c>
      <c r="H21" s="60">
        <f t="shared" si="1"/>
        <v>0.67647058823529416</v>
      </c>
      <c r="I21" s="65">
        <v>226.5</v>
      </c>
      <c r="J21" s="60">
        <f t="shared" si="2"/>
        <v>0.66617647058823526</v>
      </c>
      <c r="K21" s="65">
        <v>227</v>
      </c>
      <c r="L21" s="60">
        <f t="shared" si="3"/>
        <v>0.66764705882352937</v>
      </c>
      <c r="M21" s="61">
        <f t="shared" si="4"/>
        <v>683.5</v>
      </c>
      <c r="N21" s="62">
        <f t="shared" si="5"/>
        <v>0.67009803921568623</v>
      </c>
      <c r="O21" s="72">
        <v>162</v>
      </c>
    </row>
    <row r="22" spans="1:15" ht="15.75" x14ac:dyDescent="0.25">
      <c r="A22" s="15"/>
      <c r="B22" s="58">
        <f t="shared" si="0"/>
        <v>7</v>
      </c>
      <c r="C22" s="33" t="s">
        <v>448</v>
      </c>
      <c r="D22" s="33"/>
      <c r="E22" s="33" t="s">
        <v>449</v>
      </c>
      <c r="F22" s="33"/>
      <c r="G22" s="65">
        <v>226</v>
      </c>
      <c r="H22" s="60">
        <f t="shared" si="1"/>
        <v>0.66470588235294115</v>
      </c>
      <c r="I22" s="65">
        <v>234</v>
      </c>
      <c r="J22" s="60">
        <f t="shared" si="2"/>
        <v>0.68823529411764706</v>
      </c>
      <c r="K22" s="65">
        <v>219</v>
      </c>
      <c r="L22" s="60">
        <f t="shared" si="3"/>
        <v>0.64411764705882357</v>
      </c>
      <c r="M22" s="61">
        <f t="shared" si="4"/>
        <v>679</v>
      </c>
      <c r="N22" s="62">
        <f t="shared" si="5"/>
        <v>0.66568627450980389</v>
      </c>
      <c r="O22" s="72">
        <v>155</v>
      </c>
    </row>
    <row r="23" spans="1:15" ht="15.75" x14ac:dyDescent="0.25">
      <c r="A23" s="15"/>
      <c r="B23" s="58">
        <f t="shared" si="0"/>
        <v>8</v>
      </c>
      <c r="C23" s="33" t="s">
        <v>442</v>
      </c>
      <c r="D23" s="33"/>
      <c r="E23" s="33" t="s">
        <v>443</v>
      </c>
      <c r="F23" s="33"/>
      <c r="G23" s="65">
        <v>220.5</v>
      </c>
      <c r="H23" s="60">
        <f t="shared" si="1"/>
        <v>0.64852941176470591</v>
      </c>
      <c r="I23" s="65">
        <v>229.5</v>
      </c>
      <c r="J23" s="60">
        <f t="shared" si="2"/>
        <v>0.67500000000000004</v>
      </c>
      <c r="K23" s="65">
        <v>228</v>
      </c>
      <c r="L23" s="60">
        <f t="shared" si="3"/>
        <v>0.6705882352941176</v>
      </c>
      <c r="M23" s="61">
        <f t="shared" si="4"/>
        <v>678</v>
      </c>
      <c r="N23" s="62">
        <f t="shared" si="5"/>
        <v>0.66470588235294115</v>
      </c>
      <c r="O23" s="72">
        <v>160</v>
      </c>
    </row>
    <row r="24" spans="1:15" ht="15.75" x14ac:dyDescent="0.25">
      <c r="A24" s="15"/>
      <c r="B24" s="58">
        <f t="shared" si="0"/>
        <v>9</v>
      </c>
      <c r="C24" s="33" t="s">
        <v>420</v>
      </c>
      <c r="D24" s="33"/>
      <c r="E24" s="33" t="s">
        <v>421</v>
      </c>
      <c r="F24" s="33"/>
      <c r="G24" s="65">
        <v>228.5</v>
      </c>
      <c r="H24" s="60">
        <f t="shared" si="1"/>
        <v>0.67205882352941182</v>
      </c>
      <c r="I24" s="65">
        <v>221.5</v>
      </c>
      <c r="J24" s="60">
        <f t="shared" si="2"/>
        <v>0.65147058823529413</v>
      </c>
      <c r="K24" s="65">
        <v>227.5</v>
      </c>
      <c r="L24" s="60">
        <f t="shared" si="3"/>
        <v>0.66911764705882348</v>
      </c>
      <c r="M24" s="61">
        <f t="shared" si="4"/>
        <v>677.5</v>
      </c>
      <c r="N24" s="62">
        <f t="shared" si="5"/>
        <v>0.66421568627450978</v>
      </c>
      <c r="O24" s="72">
        <v>163</v>
      </c>
    </row>
    <row r="25" spans="1:15" ht="15.75" x14ac:dyDescent="0.25">
      <c r="A25" s="15"/>
      <c r="B25" s="58">
        <f t="shared" si="0"/>
        <v>10</v>
      </c>
      <c r="C25" s="33" t="s">
        <v>504</v>
      </c>
      <c r="D25" s="33"/>
      <c r="E25" s="33" t="s">
        <v>447</v>
      </c>
      <c r="F25" s="33"/>
      <c r="G25" s="65">
        <v>226</v>
      </c>
      <c r="H25" s="60">
        <f t="shared" si="1"/>
        <v>0.66470588235294115</v>
      </c>
      <c r="I25" s="65">
        <v>227</v>
      </c>
      <c r="J25" s="60">
        <f t="shared" si="2"/>
        <v>0.66764705882352937</v>
      </c>
      <c r="K25" s="65">
        <v>222</v>
      </c>
      <c r="L25" s="60">
        <f t="shared" si="3"/>
        <v>0.65294117647058825</v>
      </c>
      <c r="M25" s="61">
        <f t="shared" si="4"/>
        <v>675</v>
      </c>
      <c r="N25" s="62">
        <f t="shared" si="5"/>
        <v>0.66176470588235292</v>
      </c>
      <c r="O25" s="72">
        <v>161</v>
      </c>
    </row>
    <row r="26" spans="1:15" ht="15.75" x14ac:dyDescent="0.25">
      <c r="A26" s="15"/>
      <c r="B26" s="58">
        <f t="shared" si="0"/>
        <v>11</v>
      </c>
      <c r="C26" s="33" t="s">
        <v>371</v>
      </c>
      <c r="D26" s="33"/>
      <c r="E26" s="33" t="s">
        <v>372</v>
      </c>
      <c r="F26" s="33"/>
      <c r="G26" s="65">
        <v>225.5</v>
      </c>
      <c r="H26" s="60">
        <f t="shared" si="1"/>
        <v>0.66323529411764703</v>
      </c>
      <c r="I26" s="65">
        <v>222.5</v>
      </c>
      <c r="J26" s="60">
        <f t="shared" si="2"/>
        <v>0.65441176470588236</v>
      </c>
      <c r="K26" s="65">
        <v>224</v>
      </c>
      <c r="L26" s="60">
        <f t="shared" si="3"/>
        <v>0.6588235294117647</v>
      </c>
      <c r="M26" s="61">
        <f t="shared" si="4"/>
        <v>672</v>
      </c>
      <c r="N26" s="62">
        <f t="shared" si="5"/>
        <v>0.6588235294117647</v>
      </c>
      <c r="O26" s="72">
        <v>162</v>
      </c>
    </row>
    <row r="27" spans="1:15" ht="15.75" x14ac:dyDescent="0.25">
      <c r="A27" s="15"/>
      <c r="B27" s="58">
        <f t="shared" si="0"/>
        <v>12</v>
      </c>
      <c r="C27" s="33" t="s">
        <v>373</v>
      </c>
      <c r="D27" s="33"/>
      <c r="E27" s="33" t="s">
        <v>374</v>
      </c>
      <c r="F27" s="33"/>
      <c r="G27" s="65">
        <v>226.5</v>
      </c>
      <c r="H27" s="60">
        <f t="shared" si="1"/>
        <v>0.66617647058823526</v>
      </c>
      <c r="I27" s="65">
        <v>223</v>
      </c>
      <c r="J27" s="60">
        <f t="shared" si="2"/>
        <v>0.65588235294117647</v>
      </c>
      <c r="K27" s="65">
        <v>222</v>
      </c>
      <c r="L27" s="60">
        <f t="shared" si="3"/>
        <v>0.65294117647058825</v>
      </c>
      <c r="M27" s="61">
        <f t="shared" si="4"/>
        <v>671.5</v>
      </c>
      <c r="N27" s="62">
        <f t="shared" si="5"/>
        <v>0.65833333333333333</v>
      </c>
      <c r="O27" s="72">
        <v>159</v>
      </c>
    </row>
    <row r="28" spans="1:15" ht="15.75" x14ac:dyDescent="0.25">
      <c r="A28" s="15"/>
      <c r="B28" s="58">
        <f t="shared" si="0"/>
        <v>13</v>
      </c>
      <c r="C28" s="33" t="s">
        <v>367</v>
      </c>
      <c r="D28" s="33"/>
      <c r="E28" s="33" t="s">
        <v>368</v>
      </c>
      <c r="F28" s="33"/>
      <c r="G28" s="65">
        <v>220.5</v>
      </c>
      <c r="H28" s="60">
        <f t="shared" si="1"/>
        <v>0.64852941176470591</v>
      </c>
      <c r="I28" s="65">
        <v>225.5</v>
      </c>
      <c r="J28" s="60">
        <f t="shared" si="2"/>
        <v>0.66323529411764703</v>
      </c>
      <c r="K28" s="65">
        <v>220</v>
      </c>
      <c r="L28" s="60">
        <f t="shared" si="3"/>
        <v>0.6470588235294118</v>
      </c>
      <c r="M28" s="61">
        <f t="shared" si="4"/>
        <v>666</v>
      </c>
      <c r="N28" s="62">
        <f t="shared" si="5"/>
        <v>0.65294117647058825</v>
      </c>
      <c r="O28" s="72">
        <v>162</v>
      </c>
    </row>
    <row r="29" spans="1:15" ht="15.75" x14ac:dyDescent="0.25">
      <c r="A29" s="15"/>
      <c r="B29" s="58">
        <f t="shared" si="0"/>
        <v>14</v>
      </c>
      <c r="C29" s="33" t="s">
        <v>319</v>
      </c>
      <c r="D29" s="33"/>
      <c r="E29" s="33" t="s">
        <v>320</v>
      </c>
      <c r="F29" s="33"/>
      <c r="G29" s="65">
        <v>223</v>
      </c>
      <c r="H29" s="60">
        <f t="shared" si="1"/>
        <v>0.65588235294117647</v>
      </c>
      <c r="I29" s="65">
        <v>219.5</v>
      </c>
      <c r="J29" s="60">
        <f t="shared" si="2"/>
        <v>0.64558823529411768</v>
      </c>
      <c r="K29" s="65">
        <v>220</v>
      </c>
      <c r="L29" s="60">
        <f t="shared" si="3"/>
        <v>0.6470588235294118</v>
      </c>
      <c r="M29" s="61">
        <f t="shared" si="4"/>
        <v>662.5</v>
      </c>
      <c r="N29" s="62">
        <f t="shared" si="5"/>
        <v>0.64950980392156865</v>
      </c>
      <c r="O29" s="72">
        <v>159</v>
      </c>
    </row>
    <row r="30" spans="1:15" ht="15.75" x14ac:dyDescent="0.25">
      <c r="A30" s="15"/>
      <c r="B30" s="58">
        <f t="shared" si="0"/>
        <v>15</v>
      </c>
      <c r="C30" s="33" t="s">
        <v>440</v>
      </c>
      <c r="D30" s="33"/>
      <c r="E30" s="33" t="s">
        <v>441</v>
      </c>
      <c r="F30" s="33"/>
      <c r="G30" s="65">
        <v>218.5</v>
      </c>
      <c r="H30" s="60">
        <f t="shared" si="1"/>
        <v>0.64264705882352946</v>
      </c>
      <c r="I30" s="65">
        <v>227</v>
      </c>
      <c r="J30" s="60">
        <f t="shared" si="2"/>
        <v>0.66764705882352937</v>
      </c>
      <c r="K30" s="65">
        <v>214.5</v>
      </c>
      <c r="L30" s="60">
        <f t="shared" si="3"/>
        <v>0.63088235294117645</v>
      </c>
      <c r="M30" s="61">
        <f t="shared" si="4"/>
        <v>660</v>
      </c>
      <c r="N30" s="62">
        <f t="shared" si="5"/>
        <v>0.6470588235294118</v>
      </c>
      <c r="O30" s="72">
        <v>154</v>
      </c>
    </row>
    <row r="31" spans="1:15" ht="15.75" x14ac:dyDescent="0.25">
      <c r="A31" s="15"/>
      <c r="B31" s="58">
        <f t="shared" si="0"/>
        <v>16</v>
      </c>
      <c r="C31" s="33" t="s">
        <v>438</v>
      </c>
      <c r="D31" s="33"/>
      <c r="E31" s="33" t="s">
        <v>439</v>
      </c>
      <c r="F31" s="33"/>
      <c r="G31" s="65">
        <v>224.5</v>
      </c>
      <c r="H31" s="60">
        <f t="shared" si="1"/>
        <v>0.66029411764705881</v>
      </c>
      <c r="I31" s="65">
        <v>215.5</v>
      </c>
      <c r="J31" s="60">
        <f t="shared" si="2"/>
        <v>0.63382352941176467</v>
      </c>
      <c r="K31" s="65">
        <v>207.5</v>
      </c>
      <c r="L31" s="60">
        <f t="shared" si="3"/>
        <v>0.61029411764705888</v>
      </c>
      <c r="M31" s="61">
        <f t="shared" si="4"/>
        <v>647.5</v>
      </c>
      <c r="N31" s="62">
        <f t="shared" si="5"/>
        <v>0.63480392156862742</v>
      </c>
      <c r="O31" s="72">
        <v>150</v>
      </c>
    </row>
    <row r="32" spans="1:15" ht="15.75" x14ac:dyDescent="0.25">
      <c r="A32" s="15"/>
      <c r="B32" s="58">
        <f t="shared" si="0"/>
        <v>17</v>
      </c>
      <c r="C32" s="33" t="s">
        <v>364</v>
      </c>
      <c r="D32" s="33"/>
      <c r="E32" s="33" t="s">
        <v>365</v>
      </c>
      <c r="F32" s="33"/>
      <c r="G32" s="65">
        <v>212</v>
      </c>
      <c r="H32" s="60">
        <f t="shared" si="1"/>
        <v>0.62352941176470589</v>
      </c>
      <c r="I32" s="65">
        <v>220.5</v>
      </c>
      <c r="J32" s="60">
        <f t="shared" si="2"/>
        <v>0.64852941176470591</v>
      </c>
      <c r="K32" s="65">
        <v>213</v>
      </c>
      <c r="L32" s="60">
        <f t="shared" si="3"/>
        <v>0.62647058823529411</v>
      </c>
      <c r="M32" s="61">
        <f t="shared" si="4"/>
        <v>645.5</v>
      </c>
      <c r="N32" s="62">
        <f t="shared" si="5"/>
        <v>0.63284313725490193</v>
      </c>
      <c r="O32" s="72">
        <v>154</v>
      </c>
    </row>
    <row r="33" spans="1:15" ht="15.75" x14ac:dyDescent="0.25">
      <c r="A33" s="15"/>
      <c r="B33" s="58">
        <f t="shared" si="0"/>
        <v>17</v>
      </c>
      <c r="C33" s="33" t="s">
        <v>369</v>
      </c>
      <c r="D33" s="33"/>
      <c r="E33" s="33" t="s">
        <v>370</v>
      </c>
      <c r="F33" s="33"/>
      <c r="G33" s="65">
        <v>202.5</v>
      </c>
      <c r="H33" s="60">
        <f t="shared" si="1"/>
        <v>0.59558823529411764</v>
      </c>
      <c r="I33" s="65">
        <v>225</v>
      </c>
      <c r="J33" s="60">
        <f t="shared" si="2"/>
        <v>0.66176470588235292</v>
      </c>
      <c r="K33" s="65">
        <v>218</v>
      </c>
      <c r="L33" s="60">
        <f t="shared" si="3"/>
        <v>0.64117647058823535</v>
      </c>
      <c r="M33" s="61">
        <f t="shared" si="4"/>
        <v>645.5</v>
      </c>
      <c r="N33" s="62">
        <f t="shared" si="5"/>
        <v>0.63284313725490193</v>
      </c>
      <c r="O33" s="72">
        <v>154</v>
      </c>
    </row>
    <row r="34" spans="1:15" ht="15.75" x14ac:dyDescent="0.25">
      <c r="A34" s="15"/>
      <c r="B34" s="58">
        <f t="shared" si="0"/>
        <v>19</v>
      </c>
      <c r="C34" s="33" t="s">
        <v>430</v>
      </c>
      <c r="D34" s="33"/>
      <c r="E34" s="33" t="s">
        <v>431</v>
      </c>
      <c r="F34" s="33"/>
      <c r="G34" s="65">
        <v>221.5</v>
      </c>
      <c r="H34" s="60">
        <f t="shared" si="1"/>
        <v>0.65147058823529413</v>
      </c>
      <c r="I34" s="65">
        <v>212.5</v>
      </c>
      <c r="J34" s="60">
        <f t="shared" si="2"/>
        <v>0.625</v>
      </c>
      <c r="K34" s="65">
        <v>204</v>
      </c>
      <c r="L34" s="60">
        <f t="shared" si="3"/>
        <v>0.6</v>
      </c>
      <c r="M34" s="61">
        <f t="shared" si="4"/>
        <v>638</v>
      </c>
      <c r="N34" s="62">
        <f t="shared" si="5"/>
        <v>0.62549019607843137</v>
      </c>
      <c r="O34" s="72">
        <v>153</v>
      </c>
    </row>
    <row r="35" spans="1:15" ht="15.75" x14ac:dyDescent="0.25">
      <c r="A35" s="15"/>
      <c r="B35" s="58">
        <f t="shared" si="0"/>
        <v>20</v>
      </c>
      <c r="C35" s="33" t="s">
        <v>444</v>
      </c>
      <c r="D35" s="33"/>
      <c r="E35" s="33" t="s">
        <v>445</v>
      </c>
      <c r="F35" s="33"/>
      <c r="G35" s="65">
        <v>212.5</v>
      </c>
      <c r="H35" s="60">
        <f t="shared" si="1"/>
        <v>0.625</v>
      </c>
      <c r="I35" s="65">
        <v>215.5</v>
      </c>
      <c r="J35" s="60">
        <f t="shared" si="2"/>
        <v>0.63382352941176467</v>
      </c>
      <c r="K35" s="65">
        <v>205.5</v>
      </c>
      <c r="L35" s="60">
        <f t="shared" si="3"/>
        <v>0.60441176470588232</v>
      </c>
      <c r="M35" s="61">
        <f t="shared" si="4"/>
        <v>633.5</v>
      </c>
      <c r="N35" s="62">
        <f t="shared" si="5"/>
        <v>0.62107843137254903</v>
      </c>
      <c r="O35" s="72">
        <v>150</v>
      </c>
    </row>
    <row r="36" spans="1:15" ht="15.75" x14ac:dyDescent="0.25">
      <c r="A36" s="15"/>
      <c r="B36" s="58">
        <f t="shared" si="0"/>
        <v>21</v>
      </c>
      <c r="C36" s="33" t="s">
        <v>434</v>
      </c>
      <c r="D36" s="33"/>
      <c r="E36" s="33" t="s">
        <v>435</v>
      </c>
      <c r="F36" s="33"/>
      <c r="G36" s="65">
        <v>217.5</v>
      </c>
      <c r="H36" s="60">
        <f t="shared" si="1"/>
        <v>0.63970588235294112</v>
      </c>
      <c r="I36" s="65">
        <v>208.5</v>
      </c>
      <c r="J36" s="60">
        <f t="shared" si="2"/>
        <v>0.6132352941176471</v>
      </c>
      <c r="K36" s="65">
        <v>205.5</v>
      </c>
      <c r="L36" s="60">
        <f t="shared" si="3"/>
        <v>0.60441176470588232</v>
      </c>
      <c r="M36" s="61">
        <f t="shared" si="4"/>
        <v>631.5</v>
      </c>
      <c r="N36" s="62">
        <f t="shared" si="5"/>
        <v>0.61911764705882355</v>
      </c>
      <c r="O36" s="72">
        <v>151</v>
      </c>
    </row>
    <row r="37" spans="1:15" ht="15.75" x14ac:dyDescent="0.25">
      <c r="A37" s="15"/>
      <c r="B37" s="58">
        <f t="shared" si="0"/>
        <v>22</v>
      </c>
      <c r="C37" s="33" t="s">
        <v>335</v>
      </c>
      <c r="D37" s="33"/>
      <c r="E37" s="33" t="s">
        <v>336</v>
      </c>
      <c r="F37" s="33"/>
      <c r="G37" s="65">
        <v>198.5</v>
      </c>
      <c r="H37" s="60">
        <f t="shared" si="1"/>
        <v>0.58382352941176474</v>
      </c>
      <c r="I37" s="65">
        <v>217</v>
      </c>
      <c r="J37" s="60">
        <f t="shared" si="2"/>
        <v>0.63823529411764701</v>
      </c>
      <c r="K37" s="65">
        <v>209</v>
      </c>
      <c r="L37" s="60">
        <f t="shared" si="3"/>
        <v>0.61470588235294121</v>
      </c>
      <c r="M37" s="61">
        <f t="shared" si="4"/>
        <v>624.5</v>
      </c>
      <c r="N37" s="62">
        <f t="shared" si="5"/>
        <v>0.61225490196078436</v>
      </c>
      <c r="O37" s="72">
        <v>150</v>
      </c>
    </row>
    <row r="38" spans="1:15" ht="15.75" x14ac:dyDescent="0.25">
      <c r="A38" s="15"/>
      <c r="B38" s="58">
        <f t="shared" si="0"/>
        <v>23</v>
      </c>
      <c r="C38" s="33" t="s">
        <v>348</v>
      </c>
      <c r="D38" s="33"/>
      <c r="E38" s="33" t="s">
        <v>349</v>
      </c>
      <c r="F38" s="57"/>
      <c r="G38" s="65">
        <v>200</v>
      </c>
      <c r="H38" s="60">
        <f t="shared" si="1"/>
        <v>0.58823529411764708</v>
      </c>
      <c r="I38" s="65">
        <v>209</v>
      </c>
      <c r="J38" s="60">
        <f t="shared" si="2"/>
        <v>0.61470588235294121</v>
      </c>
      <c r="K38" s="65">
        <v>201.5</v>
      </c>
      <c r="L38" s="60">
        <f t="shared" si="3"/>
        <v>0.59264705882352942</v>
      </c>
      <c r="M38" s="61">
        <f t="shared" si="4"/>
        <v>610.5</v>
      </c>
      <c r="N38" s="62">
        <f t="shared" si="5"/>
        <v>0.59852941176470587</v>
      </c>
      <c r="O38" s="72">
        <v>144</v>
      </c>
    </row>
    <row r="39" spans="1:15" ht="15.75" x14ac:dyDescent="0.25">
      <c r="A39" s="15"/>
      <c r="B39" s="58">
        <f t="shared" si="0"/>
        <v>24</v>
      </c>
      <c r="C39" s="33" t="s">
        <v>436</v>
      </c>
      <c r="D39" s="33"/>
      <c r="E39" s="33" t="s">
        <v>437</v>
      </c>
      <c r="F39" s="33"/>
      <c r="G39" s="65">
        <v>201</v>
      </c>
      <c r="H39" s="60">
        <f t="shared" si="1"/>
        <v>0.5911764705882353</v>
      </c>
      <c r="I39" s="65">
        <v>204</v>
      </c>
      <c r="J39" s="60">
        <f t="shared" si="2"/>
        <v>0.6</v>
      </c>
      <c r="K39" s="65">
        <v>199</v>
      </c>
      <c r="L39" s="60">
        <f t="shared" si="3"/>
        <v>0.58529411764705885</v>
      </c>
      <c r="M39" s="61">
        <f t="shared" si="4"/>
        <v>604</v>
      </c>
      <c r="N39" s="62">
        <f t="shared" si="5"/>
        <v>0.59215686274509804</v>
      </c>
      <c r="O39" s="72">
        <v>142</v>
      </c>
    </row>
    <row r="40" spans="1:15" ht="16.5" thickBot="1" x14ac:dyDescent="0.3">
      <c r="A40" s="15"/>
      <c r="B40" s="58" t="s">
        <v>106</v>
      </c>
      <c r="C40" s="33" t="s">
        <v>424</v>
      </c>
      <c r="D40" s="33"/>
      <c r="E40" s="33" t="s">
        <v>425</v>
      </c>
      <c r="F40" s="33"/>
      <c r="G40" s="65" t="s">
        <v>106</v>
      </c>
      <c r="H40" s="60" t="s">
        <v>106</v>
      </c>
      <c r="I40" s="79" t="s">
        <v>106</v>
      </c>
      <c r="J40" s="60" t="s">
        <v>106</v>
      </c>
      <c r="K40" s="79" t="s">
        <v>106</v>
      </c>
      <c r="L40" s="60" t="s">
        <v>106</v>
      </c>
      <c r="M40" s="80" t="s">
        <v>106</v>
      </c>
      <c r="N40" s="62" t="s">
        <v>106</v>
      </c>
      <c r="O40" s="81" t="s">
        <v>106</v>
      </c>
    </row>
    <row r="41" spans="1:15" ht="15.75" thickBot="1" x14ac:dyDescent="0.3">
      <c r="A41" s="15"/>
      <c r="B41" s="100" t="s">
        <v>18</v>
      </c>
      <c r="C41" s="101"/>
      <c r="D41" s="102"/>
      <c r="E41" s="103">
        <f>COUNTIF($E$17:$E$39,"*")</f>
        <v>23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4"/>
    </row>
  </sheetData>
  <sortState xmlns:xlrd2="http://schemas.microsoft.com/office/spreadsheetml/2017/richdata2" ref="B16:O39">
    <sortCondition descending="1" ref="M16:M39"/>
    <sortCondition descending="1" ref="N16:N39"/>
  </sortState>
  <mergeCells count="13">
    <mergeCell ref="B41:D41"/>
    <mergeCell ref="E41:O41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7:G40 O17:O40 I17:I40 K17:K40">
    <cfRule type="containsBlanks" dxfId="32" priority="2">
      <formula>LEN(TRIM(C3))=0</formula>
    </cfRule>
  </conditionalFormatting>
  <conditionalFormatting sqref="H6">
    <cfRule type="containsBlanks" dxfId="31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C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C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C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O50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43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25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340</v>
      </c>
      <c r="F7" s="16">
        <f>E7*E12</f>
        <v>1020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61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63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64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M</v>
      </c>
      <c r="J14" s="30" t="str">
        <f>F10</f>
        <v>M</v>
      </c>
      <c r="K14" s="30" t="str">
        <f>F11</f>
        <v>E</v>
      </c>
      <c r="L14" s="30" t="str">
        <f>F11</f>
        <v>E</v>
      </c>
      <c r="M14" s="99" t="s">
        <v>12</v>
      </c>
      <c r="N14" s="92" t="s">
        <v>13</v>
      </c>
      <c r="O14" s="94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</row>
    <row r="16" spans="1:15" ht="15.75" x14ac:dyDescent="0.25">
      <c r="A16" s="15"/>
      <c r="B16" s="25">
        <f t="shared" ref="B16:B43" si="0">IFERROR(_xlfn.RANK.EQ(N16,$N$1:$N$484,0),"0")</f>
        <v>1</v>
      </c>
      <c r="C16" s="33" t="s">
        <v>531</v>
      </c>
      <c r="D16" s="34"/>
      <c r="E16" s="33" t="s">
        <v>454</v>
      </c>
      <c r="F16" s="33"/>
      <c r="G16" s="7">
        <v>244</v>
      </c>
      <c r="H16" s="27">
        <f t="shared" ref="H16:H43" si="1">IFERROR((G16/$E$7),"0")</f>
        <v>0.71764705882352942</v>
      </c>
      <c r="I16" s="7">
        <v>242.5</v>
      </c>
      <c r="J16" s="27">
        <f t="shared" ref="J16:J43" si="2">IFERROR((I16/$E$7),"0")</f>
        <v>0.71323529411764708</v>
      </c>
      <c r="K16" s="7">
        <v>228.5</v>
      </c>
      <c r="L16" s="27">
        <f t="shared" ref="L16:L43" si="3">IFERROR((K16/$E$7),"0")</f>
        <v>0.67205882352941182</v>
      </c>
      <c r="M16" s="28">
        <f t="shared" ref="M16:M43" si="4">G16+I16+K16</f>
        <v>715</v>
      </c>
      <c r="N16" s="29">
        <f t="shared" ref="N16:N43" si="5">IFERROR((M16/$F$7),"0")</f>
        <v>0.7009803921568627</v>
      </c>
      <c r="O16" s="11">
        <v>173</v>
      </c>
    </row>
    <row r="17" spans="1:15" ht="15.75" x14ac:dyDescent="0.25">
      <c r="A17" s="15"/>
      <c r="B17" s="25">
        <f t="shared" si="0"/>
        <v>2</v>
      </c>
      <c r="C17" s="33" t="s">
        <v>532</v>
      </c>
      <c r="D17" s="34"/>
      <c r="E17" s="33" t="s">
        <v>399</v>
      </c>
      <c r="F17" s="33"/>
      <c r="G17" s="9">
        <v>238.5</v>
      </c>
      <c r="H17" s="27">
        <f t="shared" si="1"/>
        <v>0.70147058823529407</v>
      </c>
      <c r="I17" s="9">
        <v>235.5</v>
      </c>
      <c r="J17" s="27">
        <f t="shared" si="2"/>
        <v>0.69264705882352939</v>
      </c>
      <c r="K17" s="9">
        <v>235.5</v>
      </c>
      <c r="L17" s="27">
        <f t="shared" si="3"/>
        <v>0.69264705882352939</v>
      </c>
      <c r="M17" s="28">
        <f t="shared" si="4"/>
        <v>709.5</v>
      </c>
      <c r="N17" s="29">
        <f t="shared" si="5"/>
        <v>0.69558823529411762</v>
      </c>
      <c r="O17" s="12">
        <v>171</v>
      </c>
    </row>
    <row r="18" spans="1:15" ht="15.75" x14ac:dyDescent="0.25">
      <c r="A18" s="15"/>
      <c r="B18" s="25">
        <f t="shared" si="0"/>
        <v>3</v>
      </c>
      <c r="C18" s="33" t="s">
        <v>418</v>
      </c>
      <c r="D18" s="34"/>
      <c r="E18" s="33" t="s">
        <v>419</v>
      </c>
      <c r="F18" s="33"/>
      <c r="G18" s="9">
        <v>240</v>
      </c>
      <c r="H18" s="27">
        <f t="shared" si="1"/>
        <v>0.70588235294117652</v>
      </c>
      <c r="I18" s="9">
        <v>226.5</v>
      </c>
      <c r="J18" s="27">
        <f t="shared" si="2"/>
        <v>0.66617647058823526</v>
      </c>
      <c r="K18" s="9">
        <v>234.5</v>
      </c>
      <c r="L18" s="27">
        <f t="shared" si="3"/>
        <v>0.68970588235294117</v>
      </c>
      <c r="M18" s="28">
        <f t="shared" si="4"/>
        <v>701</v>
      </c>
      <c r="N18" s="29">
        <f t="shared" si="5"/>
        <v>0.68725490196078431</v>
      </c>
      <c r="O18" s="12">
        <v>167</v>
      </c>
    </row>
    <row r="19" spans="1:15" ht="15.75" x14ac:dyDescent="0.25">
      <c r="A19" s="15"/>
      <c r="B19" s="25">
        <f t="shared" si="0"/>
        <v>4</v>
      </c>
      <c r="C19" s="33" t="s">
        <v>455</v>
      </c>
      <c r="D19" s="34"/>
      <c r="E19" s="33" t="s">
        <v>456</v>
      </c>
      <c r="F19" s="33"/>
      <c r="G19" s="9">
        <v>234.5</v>
      </c>
      <c r="H19" s="27">
        <f t="shared" si="1"/>
        <v>0.68970588235294117</v>
      </c>
      <c r="I19" s="9">
        <v>229.5</v>
      </c>
      <c r="J19" s="27">
        <f t="shared" si="2"/>
        <v>0.67500000000000004</v>
      </c>
      <c r="K19" s="9">
        <v>232.5</v>
      </c>
      <c r="L19" s="27">
        <f t="shared" si="3"/>
        <v>0.68382352941176472</v>
      </c>
      <c r="M19" s="28">
        <f t="shared" si="4"/>
        <v>696.5</v>
      </c>
      <c r="N19" s="29">
        <f t="shared" si="5"/>
        <v>0.68284313725490198</v>
      </c>
      <c r="O19" s="12">
        <v>166</v>
      </c>
    </row>
    <row r="20" spans="1:15" ht="15.75" x14ac:dyDescent="0.25">
      <c r="A20" s="15"/>
      <c r="B20" s="25">
        <f t="shared" si="0"/>
        <v>5</v>
      </c>
      <c r="C20" s="33" t="s">
        <v>493</v>
      </c>
      <c r="D20" s="34"/>
      <c r="E20" s="33" t="s">
        <v>494</v>
      </c>
      <c r="F20" s="33"/>
      <c r="G20" s="9">
        <v>230</v>
      </c>
      <c r="H20" s="27">
        <f t="shared" si="1"/>
        <v>0.67647058823529416</v>
      </c>
      <c r="I20" s="9">
        <v>231.5</v>
      </c>
      <c r="J20" s="27">
        <f t="shared" si="2"/>
        <v>0.68088235294117649</v>
      </c>
      <c r="K20" s="9">
        <v>232.5</v>
      </c>
      <c r="L20" s="27">
        <f t="shared" si="3"/>
        <v>0.68382352941176472</v>
      </c>
      <c r="M20" s="28">
        <f t="shared" si="4"/>
        <v>694</v>
      </c>
      <c r="N20" s="29">
        <f t="shared" si="5"/>
        <v>0.68039215686274512</v>
      </c>
      <c r="O20" s="12">
        <v>166</v>
      </c>
    </row>
    <row r="21" spans="1:15" ht="15.75" x14ac:dyDescent="0.25">
      <c r="A21" s="15"/>
      <c r="B21" s="25">
        <f t="shared" si="0"/>
        <v>6</v>
      </c>
      <c r="C21" s="33" t="s">
        <v>87</v>
      </c>
      <c r="D21" s="34"/>
      <c r="E21" s="33" t="s">
        <v>88</v>
      </c>
      <c r="F21" s="33"/>
      <c r="G21" s="9">
        <v>241</v>
      </c>
      <c r="H21" s="27">
        <f t="shared" si="1"/>
        <v>0.70882352941176474</v>
      </c>
      <c r="I21" s="9">
        <v>227</v>
      </c>
      <c r="J21" s="27">
        <f t="shared" si="2"/>
        <v>0.66764705882352937</v>
      </c>
      <c r="K21" s="9">
        <v>224</v>
      </c>
      <c r="L21" s="27">
        <f t="shared" si="3"/>
        <v>0.6588235294117647</v>
      </c>
      <c r="M21" s="28">
        <f t="shared" si="4"/>
        <v>692</v>
      </c>
      <c r="N21" s="29">
        <f t="shared" si="5"/>
        <v>0.67843137254901964</v>
      </c>
      <c r="O21" s="12">
        <v>164</v>
      </c>
    </row>
    <row r="22" spans="1:15" ht="15.75" x14ac:dyDescent="0.25">
      <c r="A22" s="15"/>
      <c r="B22" s="25">
        <f t="shared" si="0"/>
        <v>7</v>
      </c>
      <c r="C22" s="33" t="s">
        <v>119</v>
      </c>
      <c r="D22" s="34"/>
      <c r="E22" s="33" t="s">
        <v>467</v>
      </c>
      <c r="F22" s="33"/>
      <c r="G22" s="9">
        <v>224.5</v>
      </c>
      <c r="H22" s="27">
        <f t="shared" si="1"/>
        <v>0.66029411764705881</v>
      </c>
      <c r="I22" s="9">
        <v>235.5</v>
      </c>
      <c r="J22" s="27">
        <f t="shared" si="2"/>
        <v>0.69264705882352939</v>
      </c>
      <c r="K22" s="9">
        <v>231</v>
      </c>
      <c r="L22" s="27">
        <f t="shared" si="3"/>
        <v>0.67941176470588238</v>
      </c>
      <c r="M22" s="28">
        <f t="shared" si="4"/>
        <v>691</v>
      </c>
      <c r="N22" s="29">
        <f t="shared" si="5"/>
        <v>0.6774509803921569</v>
      </c>
      <c r="O22" s="12">
        <v>163</v>
      </c>
    </row>
    <row r="23" spans="1:15" ht="15.75" x14ac:dyDescent="0.25">
      <c r="A23" s="15"/>
      <c r="B23" s="25">
        <f t="shared" si="0"/>
        <v>8</v>
      </c>
      <c r="C23" s="33" t="s">
        <v>479</v>
      </c>
      <c r="D23" s="34"/>
      <c r="E23" s="33" t="s">
        <v>480</v>
      </c>
      <c r="F23" s="33"/>
      <c r="G23" s="9">
        <v>232.5</v>
      </c>
      <c r="H23" s="27">
        <f t="shared" si="1"/>
        <v>0.68382352941176472</v>
      </c>
      <c r="I23" s="9">
        <v>236.5</v>
      </c>
      <c r="J23" s="27">
        <f t="shared" si="2"/>
        <v>0.69558823529411762</v>
      </c>
      <c r="K23" s="9">
        <v>221</v>
      </c>
      <c r="L23" s="27">
        <f t="shared" si="3"/>
        <v>0.65</v>
      </c>
      <c r="M23" s="28">
        <f t="shared" si="4"/>
        <v>690</v>
      </c>
      <c r="N23" s="29">
        <f t="shared" si="5"/>
        <v>0.67647058823529416</v>
      </c>
      <c r="O23" s="12">
        <v>166</v>
      </c>
    </row>
    <row r="24" spans="1:15" ht="15.75" x14ac:dyDescent="0.25">
      <c r="A24" s="15"/>
      <c r="B24" s="25">
        <f t="shared" si="0"/>
        <v>9</v>
      </c>
      <c r="C24" s="33" t="s">
        <v>402</v>
      </c>
      <c r="D24" s="34"/>
      <c r="E24" s="33" t="s">
        <v>403</v>
      </c>
      <c r="F24" s="33"/>
      <c r="G24" s="9">
        <v>223.5</v>
      </c>
      <c r="H24" s="27">
        <f t="shared" si="1"/>
        <v>0.65735294117647058</v>
      </c>
      <c r="I24" s="9">
        <v>229.5</v>
      </c>
      <c r="J24" s="27">
        <f t="shared" si="2"/>
        <v>0.67500000000000004</v>
      </c>
      <c r="K24" s="9">
        <v>229</v>
      </c>
      <c r="L24" s="27">
        <f t="shared" si="3"/>
        <v>0.67352941176470593</v>
      </c>
      <c r="M24" s="28">
        <f t="shared" si="4"/>
        <v>682</v>
      </c>
      <c r="N24" s="29">
        <f t="shared" si="5"/>
        <v>0.66862745098039211</v>
      </c>
      <c r="O24" s="12">
        <v>160</v>
      </c>
    </row>
    <row r="25" spans="1:15" ht="15.75" x14ac:dyDescent="0.25">
      <c r="A25" s="15"/>
      <c r="B25" s="25">
        <f t="shared" si="0"/>
        <v>10</v>
      </c>
      <c r="C25" s="33" t="s">
        <v>489</v>
      </c>
      <c r="D25" s="34"/>
      <c r="E25" s="33" t="s">
        <v>490</v>
      </c>
      <c r="F25" s="33"/>
      <c r="G25" s="9">
        <v>228.5</v>
      </c>
      <c r="H25" s="27">
        <f t="shared" si="1"/>
        <v>0.67205882352941182</v>
      </c>
      <c r="I25" s="9">
        <v>225.5</v>
      </c>
      <c r="J25" s="27">
        <f t="shared" si="2"/>
        <v>0.66323529411764703</v>
      </c>
      <c r="K25" s="9">
        <v>227.5</v>
      </c>
      <c r="L25" s="27">
        <f t="shared" si="3"/>
        <v>0.66911764705882348</v>
      </c>
      <c r="M25" s="28">
        <f t="shared" si="4"/>
        <v>681.5</v>
      </c>
      <c r="N25" s="29">
        <f t="shared" si="5"/>
        <v>0.66813725490196074</v>
      </c>
      <c r="O25" s="12">
        <v>163</v>
      </c>
    </row>
    <row r="26" spans="1:15" ht="15.75" x14ac:dyDescent="0.25">
      <c r="A26" s="15"/>
      <c r="B26" s="25">
        <f t="shared" si="0"/>
        <v>11</v>
      </c>
      <c r="C26" s="33" t="s">
        <v>457</v>
      </c>
      <c r="D26" s="34"/>
      <c r="E26" s="33" t="s">
        <v>458</v>
      </c>
      <c r="F26" s="33"/>
      <c r="G26" s="9">
        <v>222</v>
      </c>
      <c r="H26" s="27">
        <f t="shared" si="1"/>
        <v>0.65294117647058825</v>
      </c>
      <c r="I26" s="9">
        <v>228</v>
      </c>
      <c r="J26" s="27">
        <f t="shared" si="2"/>
        <v>0.6705882352941176</v>
      </c>
      <c r="K26" s="9">
        <v>227.5</v>
      </c>
      <c r="L26" s="27">
        <f t="shared" si="3"/>
        <v>0.66911764705882348</v>
      </c>
      <c r="M26" s="28">
        <f t="shared" si="4"/>
        <v>677.5</v>
      </c>
      <c r="N26" s="29">
        <f t="shared" si="5"/>
        <v>0.66421568627450978</v>
      </c>
      <c r="O26" s="12">
        <v>161</v>
      </c>
    </row>
    <row r="27" spans="1:15" ht="15.75" x14ac:dyDescent="0.25">
      <c r="A27" s="15"/>
      <c r="B27" s="25">
        <f t="shared" si="0"/>
        <v>12</v>
      </c>
      <c r="C27" s="33" t="s">
        <v>472</v>
      </c>
      <c r="D27" s="34"/>
      <c r="E27" s="33" t="s">
        <v>473</v>
      </c>
      <c r="F27" s="33"/>
      <c r="G27" s="9">
        <v>227.5</v>
      </c>
      <c r="H27" s="27">
        <f t="shared" si="1"/>
        <v>0.66911764705882348</v>
      </c>
      <c r="I27" s="9">
        <v>226</v>
      </c>
      <c r="J27" s="27">
        <f t="shared" si="2"/>
        <v>0.66470588235294115</v>
      </c>
      <c r="K27" s="9">
        <v>222.5</v>
      </c>
      <c r="L27" s="27">
        <f t="shared" si="3"/>
        <v>0.65441176470588236</v>
      </c>
      <c r="M27" s="28">
        <f t="shared" si="4"/>
        <v>676</v>
      </c>
      <c r="N27" s="29">
        <f t="shared" si="5"/>
        <v>0.66274509803921566</v>
      </c>
      <c r="O27" s="12">
        <v>163</v>
      </c>
    </row>
    <row r="28" spans="1:15" ht="15.75" x14ac:dyDescent="0.25">
      <c r="A28" s="15"/>
      <c r="B28" s="25">
        <f t="shared" si="0"/>
        <v>13</v>
      </c>
      <c r="C28" s="33" t="s">
        <v>476</v>
      </c>
      <c r="D28" s="34"/>
      <c r="E28" s="33" t="s">
        <v>477</v>
      </c>
      <c r="F28" s="33"/>
      <c r="G28" s="9">
        <v>220</v>
      </c>
      <c r="H28" s="27">
        <f t="shared" si="1"/>
        <v>0.6470588235294118</v>
      </c>
      <c r="I28" s="9">
        <v>228</v>
      </c>
      <c r="J28" s="27">
        <f t="shared" si="2"/>
        <v>0.6705882352941176</v>
      </c>
      <c r="K28" s="9">
        <v>227</v>
      </c>
      <c r="L28" s="27">
        <f t="shared" si="3"/>
        <v>0.66764705882352937</v>
      </c>
      <c r="M28" s="28">
        <f t="shared" si="4"/>
        <v>675</v>
      </c>
      <c r="N28" s="29">
        <f t="shared" si="5"/>
        <v>0.66176470588235292</v>
      </c>
      <c r="O28" s="12">
        <v>160</v>
      </c>
    </row>
    <row r="29" spans="1:15" ht="15.75" x14ac:dyDescent="0.25">
      <c r="A29" s="15"/>
      <c r="B29" s="25">
        <f t="shared" si="0"/>
        <v>14</v>
      </c>
      <c r="C29" s="33" t="s">
        <v>400</v>
      </c>
      <c r="D29" s="34"/>
      <c r="E29" s="33" t="s">
        <v>401</v>
      </c>
      <c r="F29" s="33"/>
      <c r="G29" s="9">
        <v>224</v>
      </c>
      <c r="H29" s="27">
        <f t="shared" si="1"/>
        <v>0.6588235294117647</v>
      </c>
      <c r="I29" s="9">
        <v>227</v>
      </c>
      <c r="J29" s="27">
        <f t="shared" si="2"/>
        <v>0.66764705882352937</v>
      </c>
      <c r="K29" s="9">
        <v>223.5</v>
      </c>
      <c r="L29" s="27">
        <f t="shared" si="3"/>
        <v>0.65735294117647058</v>
      </c>
      <c r="M29" s="28">
        <f t="shared" si="4"/>
        <v>674.5</v>
      </c>
      <c r="N29" s="29">
        <f t="shared" si="5"/>
        <v>0.66127450980392155</v>
      </c>
      <c r="O29" s="12">
        <v>159</v>
      </c>
    </row>
    <row r="30" spans="1:15" ht="15.75" x14ac:dyDescent="0.25">
      <c r="A30" s="15"/>
      <c r="B30" s="25">
        <f t="shared" si="0"/>
        <v>15</v>
      </c>
      <c r="C30" s="33" t="s">
        <v>470</v>
      </c>
      <c r="D30" s="34"/>
      <c r="E30" s="33" t="s">
        <v>471</v>
      </c>
      <c r="F30" s="33"/>
      <c r="G30" s="9">
        <v>221</v>
      </c>
      <c r="H30" s="27">
        <f t="shared" si="1"/>
        <v>0.65</v>
      </c>
      <c r="I30" s="9">
        <v>223</v>
      </c>
      <c r="J30" s="27">
        <f t="shared" si="2"/>
        <v>0.65588235294117647</v>
      </c>
      <c r="K30" s="9">
        <v>229</v>
      </c>
      <c r="L30" s="27">
        <f t="shared" si="3"/>
        <v>0.67352941176470593</v>
      </c>
      <c r="M30" s="28">
        <f t="shared" si="4"/>
        <v>673</v>
      </c>
      <c r="N30" s="29">
        <f t="shared" si="5"/>
        <v>0.65980392156862744</v>
      </c>
      <c r="O30" s="12">
        <v>158</v>
      </c>
    </row>
    <row r="31" spans="1:15" ht="15.75" x14ac:dyDescent="0.25">
      <c r="A31" s="15"/>
      <c r="B31" s="25">
        <f t="shared" si="0"/>
        <v>16</v>
      </c>
      <c r="C31" s="33" t="s">
        <v>481</v>
      </c>
      <c r="D31" s="34"/>
      <c r="E31" s="33" t="s">
        <v>482</v>
      </c>
      <c r="F31" s="33"/>
      <c r="G31" s="9">
        <v>219.5</v>
      </c>
      <c r="H31" s="27">
        <f t="shared" si="1"/>
        <v>0.64558823529411768</v>
      </c>
      <c r="I31" s="9">
        <v>226</v>
      </c>
      <c r="J31" s="27">
        <f t="shared" si="2"/>
        <v>0.66470588235294115</v>
      </c>
      <c r="K31" s="9">
        <v>225</v>
      </c>
      <c r="L31" s="27">
        <f t="shared" si="3"/>
        <v>0.66176470588235292</v>
      </c>
      <c r="M31" s="28">
        <f t="shared" si="4"/>
        <v>670.5</v>
      </c>
      <c r="N31" s="29">
        <f t="shared" si="5"/>
        <v>0.65735294117647058</v>
      </c>
      <c r="O31" s="12">
        <v>159</v>
      </c>
    </row>
    <row r="32" spans="1:15" ht="15.75" x14ac:dyDescent="0.25">
      <c r="A32" s="15"/>
      <c r="B32" s="25">
        <f t="shared" si="0"/>
        <v>17</v>
      </c>
      <c r="C32" s="33" t="s">
        <v>491</v>
      </c>
      <c r="D32" s="34"/>
      <c r="E32" s="33" t="s">
        <v>492</v>
      </c>
      <c r="F32" s="33"/>
      <c r="G32" s="9">
        <v>228.5</v>
      </c>
      <c r="H32" s="27">
        <f t="shared" si="1"/>
        <v>0.67205882352941182</v>
      </c>
      <c r="I32" s="9">
        <v>224.5</v>
      </c>
      <c r="J32" s="27">
        <f t="shared" si="2"/>
        <v>0.66029411764705881</v>
      </c>
      <c r="K32" s="9">
        <v>217</v>
      </c>
      <c r="L32" s="27">
        <f t="shared" si="3"/>
        <v>0.63823529411764701</v>
      </c>
      <c r="M32" s="28">
        <f t="shared" si="4"/>
        <v>670</v>
      </c>
      <c r="N32" s="29">
        <f t="shared" si="5"/>
        <v>0.65686274509803921</v>
      </c>
      <c r="O32" s="12">
        <v>159</v>
      </c>
    </row>
    <row r="33" spans="1:15" ht="15.75" x14ac:dyDescent="0.25">
      <c r="A33" s="15"/>
      <c r="B33" s="25">
        <f t="shared" si="0"/>
        <v>17</v>
      </c>
      <c r="C33" s="33" t="s">
        <v>450</v>
      </c>
      <c r="D33" s="34"/>
      <c r="E33" s="33" t="s">
        <v>451</v>
      </c>
      <c r="F33" s="33"/>
      <c r="G33" s="9">
        <v>226</v>
      </c>
      <c r="H33" s="27">
        <f t="shared" si="1"/>
        <v>0.66470588235294115</v>
      </c>
      <c r="I33" s="9">
        <v>224.5</v>
      </c>
      <c r="J33" s="27">
        <f t="shared" si="2"/>
        <v>0.66029411764705881</v>
      </c>
      <c r="K33" s="9">
        <v>219.5</v>
      </c>
      <c r="L33" s="27">
        <f t="shared" si="3"/>
        <v>0.64558823529411768</v>
      </c>
      <c r="M33" s="28">
        <f t="shared" si="4"/>
        <v>670</v>
      </c>
      <c r="N33" s="29">
        <f t="shared" si="5"/>
        <v>0.65686274509803921</v>
      </c>
      <c r="O33" s="12">
        <v>158</v>
      </c>
    </row>
    <row r="34" spans="1:15" ht="15.75" x14ac:dyDescent="0.25">
      <c r="A34" s="15"/>
      <c r="B34" s="25">
        <f t="shared" si="0"/>
        <v>19</v>
      </c>
      <c r="C34" s="33" t="s">
        <v>418</v>
      </c>
      <c r="D34" s="34"/>
      <c r="E34" s="33" t="s">
        <v>478</v>
      </c>
      <c r="F34" s="33"/>
      <c r="G34" s="9">
        <v>222.5</v>
      </c>
      <c r="H34" s="27">
        <f t="shared" si="1"/>
        <v>0.65441176470588236</v>
      </c>
      <c r="I34" s="9">
        <v>226.5</v>
      </c>
      <c r="J34" s="27">
        <f t="shared" si="2"/>
        <v>0.66617647058823526</v>
      </c>
      <c r="K34" s="9">
        <v>220.5</v>
      </c>
      <c r="L34" s="27">
        <f t="shared" si="3"/>
        <v>0.64852941176470591</v>
      </c>
      <c r="M34" s="28">
        <f t="shared" si="4"/>
        <v>669.5</v>
      </c>
      <c r="N34" s="29">
        <f t="shared" si="5"/>
        <v>0.65637254901960784</v>
      </c>
      <c r="O34" s="12">
        <v>159</v>
      </c>
    </row>
    <row r="35" spans="1:15" ht="15.75" x14ac:dyDescent="0.25">
      <c r="A35" s="15"/>
      <c r="B35" s="25">
        <f t="shared" si="0"/>
        <v>20</v>
      </c>
      <c r="C35" s="33" t="s">
        <v>483</v>
      </c>
      <c r="D35" s="34"/>
      <c r="E35" s="33" t="s">
        <v>484</v>
      </c>
      <c r="F35" s="33"/>
      <c r="G35" s="9">
        <v>225</v>
      </c>
      <c r="H35" s="27">
        <f t="shared" si="1"/>
        <v>0.66176470588235292</v>
      </c>
      <c r="I35" s="9">
        <v>221</v>
      </c>
      <c r="J35" s="27">
        <f t="shared" si="2"/>
        <v>0.65</v>
      </c>
      <c r="K35" s="9">
        <v>216</v>
      </c>
      <c r="L35" s="27">
        <f t="shared" si="3"/>
        <v>0.63529411764705879</v>
      </c>
      <c r="M35" s="28">
        <f t="shared" si="4"/>
        <v>662</v>
      </c>
      <c r="N35" s="29">
        <f t="shared" si="5"/>
        <v>0.64901960784313728</v>
      </c>
      <c r="O35" s="12">
        <v>158</v>
      </c>
    </row>
    <row r="36" spans="1:15" ht="15.75" x14ac:dyDescent="0.25">
      <c r="A36" s="15"/>
      <c r="B36" s="25">
        <f t="shared" si="0"/>
        <v>21</v>
      </c>
      <c r="C36" s="33" t="s">
        <v>459</v>
      </c>
      <c r="D36" s="34"/>
      <c r="E36" s="33" t="s">
        <v>460</v>
      </c>
      <c r="F36" s="33"/>
      <c r="G36" s="9">
        <v>222</v>
      </c>
      <c r="H36" s="27">
        <f t="shared" si="1"/>
        <v>0.65294117647058825</v>
      </c>
      <c r="I36" s="9">
        <v>219.5</v>
      </c>
      <c r="J36" s="27">
        <f t="shared" si="2"/>
        <v>0.64558823529411768</v>
      </c>
      <c r="K36" s="9">
        <v>219</v>
      </c>
      <c r="L36" s="27">
        <f t="shared" si="3"/>
        <v>0.64411764705882357</v>
      </c>
      <c r="M36" s="28">
        <f t="shared" si="4"/>
        <v>660.5</v>
      </c>
      <c r="N36" s="29">
        <f t="shared" si="5"/>
        <v>0.64754901960784317</v>
      </c>
      <c r="O36" s="12">
        <v>158</v>
      </c>
    </row>
    <row r="37" spans="1:15" ht="15.75" x14ac:dyDescent="0.25">
      <c r="A37" s="15"/>
      <c r="B37" s="25">
        <f t="shared" si="0"/>
        <v>22</v>
      </c>
      <c r="C37" s="33" t="s">
        <v>452</v>
      </c>
      <c r="D37" s="34"/>
      <c r="E37" s="33" t="s">
        <v>453</v>
      </c>
      <c r="F37" s="33"/>
      <c r="G37" s="9">
        <v>215</v>
      </c>
      <c r="H37" s="27">
        <f t="shared" si="1"/>
        <v>0.63235294117647056</v>
      </c>
      <c r="I37" s="9">
        <v>223.5</v>
      </c>
      <c r="J37" s="27">
        <f t="shared" si="2"/>
        <v>0.65735294117647058</v>
      </c>
      <c r="K37" s="9">
        <v>215.5</v>
      </c>
      <c r="L37" s="27">
        <f t="shared" si="3"/>
        <v>0.63382352941176467</v>
      </c>
      <c r="M37" s="28">
        <f t="shared" si="4"/>
        <v>654</v>
      </c>
      <c r="N37" s="29">
        <f t="shared" si="5"/>
        <v>0.64117647058823535</v>
      </c>
      <c r="O37" s="12">
        <v>156</v>
      </c>
    </row>
    <row r="38" spans="1:15" ht="15.75" x14ac:dyDescent="0.25">
      <c r="A38" s="15"/>
      <c r="B38" s="25">
        <f t="shared" si="0"/>
        <v>23</v>
      </c>
      <c r="C38" s="33" t="s">
        <v>461</v>
      </c>
      <c r="D38" s="34"/>
      <c r="E38" s="33" t="s">
        <v>462</v>
      </c>
      <c r="F38" s="33"/>
      <c r="G38" s="9">
        <v>212.5</v>
      </c>
      <c r="H38" s="27">
        <f t="shared" si="1"/>
        <v>0.625</v>
      </c>
      <c r="I38" s="9">
        <v>221.5</v>
      </c>
      <c r="J38" s="27">
        <f t="shared" si="2"/>
        <v>0.65147058823529413</v>
      </c>
      <c r="K38" s="9">
        <v>214</v>
      </c>
      <c r="L38" s="27">
        <f t="shared" si="3"/>
        <v>0.62941176470588234</v>
      </c>
      <c r="M38" s="28">
        <f t="shared" si="4"/>
        <v>648</v>
      </c>
      <c r="N38" s="29">
        <f t="shared" si="5"/>
        <v>0.63529411764705879</v>
      </c>
      <c r="O38" s="12">
        <v>155</v>
      </c>
    </row>
    <row r="39" spans="1:15" ht="15.75" x14ac:dyDescent="0.25">
      <c r="A39" s="15"/>
      <c r="B39" s="25">
        <f t="shared" si="0"/>
        <v>24</v>
      </c>
      <c r="C39" s="33" t="s">
        <v>73</v>
      </c>
      <c r="D39" s="34"/>
      <c r="E39" s="33" t="s">
        <v>74</v>
      </c>
      <c r="F39" s="33"/>
      <c r="G39" s="9">
        <v>212</v>
      </c>
      <c r="H39" s="27">
        <f t="shared" si="1"/>
        <v>0.62352941176470589</v>
      </c>
      <c r="I39" s="9">
        <v>217</v>
      </c>
      <c r="J39" s="27">
        <f t="shared" si="2"/>
        <v>0.63823529411764701</v>
      </c>
      <c r="K39" s="9">
        <v>206</v>
      </c>
      <c r="L39" s="27">
        <f t="shared" si="3"/>
        <v>0.60588235294117643</v>
      </c>
      <c r="M39" s="28">
        <f t="shared" si="4"/>
        <v>635</v>
      </c>
      <c r="N39" s="29">
        <f t="shared" si="5"/>
        <v>0.62254901960784315</v>
      </c>
      <c r="O39" s="12">
        <v>152</v>
      </c>
    </row>
    <row r="40" spans="1:15" ht="15.75" x14ac:dyDescent="0.25">
      <c r="A40" s="15"/>
      <c r="B40" s="25">
        <f t="shared" si="0"/>
        <v>25</v>
      </c>
      <c r="C40" s="33" t="s">
        <v>396</v>
      </c>
      <c r="D40" s="34"/>
      <c r="E40" s="33" t="s">
        <v>397</v>
      </c>
      <c r="F40" s="33"/>
      <c r="G40" s="9">
        <v>206</v>
      </c>
      <c r="H40" s="27">
        <f t="shared" si="1"/>
        <v>0.60588235294117643</v>
      </c>
      <c r="I40" s="9">
        <v>215</v>
      </c>
      <c r="J40" s="27">
        <f t="shared" si="2"/>
        <v>0.63235294117647056</v>
      </c>
      <c r="K40" s="9">
        <v>206</v>
      </c>
      <c r="L40" s="27">
        <f t="shared" si="3"/>
        <v>0.60588235294117643</v>
      </c>
      <c r="M40" s="28">
        <f t="shared" si="4"/>
        <v>627</v>
      </c>
      <c r="N40" s="29">
        <f t="shared" si="5"/>
        <v>0.61470588235294121</v>
      </c>
      <c r="O40" s="12">
        <v>151</v>
      </c>
    </row>
    <row r="41" spans="1:15" ht="15.75" x14ac:dyDescent="0.25">
      <c r="A41" s="15"/>
      <c r="B41" s="25">
        <f t="shared" si="0"/>
        <v>26</v>
      </c>
      <c r="C41" s="33" t="s">
        <v>468</v>
      </c>
      <c r="D41" s="34"/>
      <c r="E41" s="33" t="s">
        <v>469</v>
      </c>
      <c r="F41" s="33"/>
      <c r="G41" s="9">
        <v>210</v>
      </c>
      <c r="H41" s="27">
        <f t="shared" si="1"/>
        <v>0.61764705882352944</v>
      </c>
      <c r="I41" s="9">
        <v>218.5</v>
      </c>
      <c r="J41" s="27">
        <f t="shared" si="2"/>
        <v>0.64264705882352946</v>
      </c>
      <c r="K41" s="9">
        <v>198</v>
      </c>
      <c r="L41" s="27">
        <f t="shared" si="3"/>
        <v>0.58235294117647063</v>
      </c>
      <c r="M41" s="28">
        <f t="shared" si="4"/>
        <v>626.5</v>
      </c>
      <c r="N41" s="29">
        <f t="shared" si="5"/>
        <v>0.61421568627450984</v>
      </c>
      <c r="O41" s="12">
        <v>149</v>
      </c>
    </row>
    <row r="42" spans="1:15" ht="15.75" x14ac:dyDescent="0.25">
      <c r="A42" s="15"/>
      <c r="B42" s="25">
        <f t="shared" si="0"/>
        <v>27</v>
      </c>
      <c r="C42" s="33" t="s">
        <v>485</v>
      </c>
      <c r="D42" s="34"/>
      <c r="E42" s="33" t="s">
        <v>486</v>
      </c>
      <c r="F42" s="33"/>
      <c r="G42" s="9">
        <v>207.5</v>
      </c>
      <c r="H42" s="27">
        <f t="shared" si="1"/>
        <v>0.61029411764705888</v>
      </c>
      <c r="I42" s="9">
        <v>206</v>
      </c>
      <c r="J42" s="27">
        <f t="shared" si="2"/>
        <v>0.60588235294117643</v>
      </c>
      <c r="K42" s="9">
        <v>204.5</v>
      </c>
      <c r="L42" s="27">
        <f t="shared" si="3"/>
        <v>0.60147058823529409</v>
      </c>
      <c r="M42" s="28">
        <f t="shared" si="4"/>
        <v>618</v>
      </c>
      <c r="N42" s="29">
        <f t="shared" si="5"/>
        <v>0.60588235294117643</v>
      </c>
      <c r="O42" s="12">
        <v>152</v>
      </c>
    </row>
    <row r="43" spans="1:15" ht="15.75" x14ac:dyDescent="0.25">
      <c r="A43" s="15"/>
      <c r="B43" s="25">
        <f t="shared" si="0"/>
        <v>28</v>
      </c>
      <c r="C43" s="33" t="s">
        <v>465</v>
      </c>
      <c r="D43" s="34"/>
      <c r="E43" s="33" t="s">
        <v>466</v>
      </c>
      <c r="F43" s="33"/>
      <c r="G43" s="9">
        <v>205</v>
      </c>
      <c r="H43" s="27">
        <f t="shared" si="1"/>
        <v>0.6029411764705882</v>
      </c>
      <c r="I43" s="9">
        <v>202.5</v>
      </c>
      <c r="J43" s="27">
        <f t="shared" si="2"/>
        <v>0.59558823529411764</v>
      </c>
      <c r="K43" s="9">
        <v>200.5</v>
      </c>
      <c r="L43" s="27">
        <f t="shared" si="3"/>
        <v>0.58970588235294119</v>
      </c>
      <c r="M43" s="28">
        <f t="shared" si="4"/>
        <v>608</v>
      </c>
      <c r="N43" s="29">
        <f t="shared" si="5"/>
        <v>0.59607843137254901</v>
      </c>
      <c r="O43" s="12">
        <v>144</v>
      </c>
    </row>
    <row r="44" spans="1:15" ht="15.75" x14ac:dyDescent="0.25">
      <c r="A44" s="15"/>
      <c r="B44" s="25" t="s">
        <v>106</v>
      </c>
      <c r="C44" s="33" t="s">
        <v>89</v>
      </c>
      <c r="D44" s="34"/>
      <c r="E44" s="33" t="s">
        <v>90</v>
      </c>
      <c r="F44" s="33"/>
      <c r="G44" s="37" t="s">
        <v>106</v>
      </c>
      <c r="H44" s="27" t="s">
        <v>106</v>
      </c>
      <c r="I44" s="37" t="s">
        <v>106</v>
      </c>
      <c r="J44" s="27" t="s">
        <v>106</v>
      </c>
      <c r="K44" s="37" t="s">
        <v>106</v>
      </c>
      <c r="L44" s="27" t="s">
        <v>106</v>
      </c>
      <c r="M44" s="38" t="s">
        <v>106</v>
      </c>
      <c r="N44" s="29" t="s">
        <v>106</v>
      </c>
      <c r="O44" s="39" t="s">
        <v>106</v>
      </c>
    </row>
    <row r="45" spans="1:15" ht="15.75" x14ac:dyDescent="0.25">
      <c r="A45" s="15"/>
      <c r="B45" s="25" t="s">
        <v>106</v>
      </c>
      <c r="C45" s="33" t="s">
        <v>474</v>
      </c>
      <c r="D45" s="34"/>
      <c r="E45" s="33" t="s">
        <v>475</v>
      </c>
      <c r="F45" s="33"/>
      <c r="G45" s="37" t="s">
        <v>106</v>
      </c>
      <c r="H45" s="27" t="s">
        <v>106</v>
      </c>
      <c r="I45" s="37" t="s">
        <v>106</v>
      </c>
      <c r="J45" s="27" t="s">
        <v>106</v>
      </c>
      <c r="K45" s="37" t="s">
        <v>106</v>
      </c>
      <c r="L45" s="27" t="s">
        <v>106</v>
      </c>
      <c r="M45" s="38" t="s">
        <v>106</v>
      </c>
      <c r="N45" s="29" t="s">
        <v>106</v>
      </c>
      <c r="O45" s="39" t="s">
        <v>106</v>
      </c>
    </row>
    <row r="46" spans="1:15" ht="15.75" x14ac:dyDescent="0.25">
      <c r="A46" s="15"/>
      <c r="B46" s="25" t="s">
        <v>106</v>
      </c>
      <c r="C46" s="33" t="s">
        <v>463</v>
      </c>
      <c r="D46" s="34"/>
      <c r="E46" s="33" t="s">
        <v>464</v>
      </c>
      <c r="F46" s="33"/>
      <c r="G46" s="37" t="s">
        <v>106</v>
      </c>
      <c r="H46" s="27" t="s">
        <v>106</v>
      </c>
      <c r="I46" s="37" t="s">
        <v>106</v>
      </c>
      <c r="J46" s="27" t="s">
        <v>106</v>
      </c>
      <c r="K46" s="37" t="s">
        <v>106</v>
      </c>
      <c r="L46" s="27" t="s">
        <v>106</v>
      </c>
      <c r="M46" s="38" t="s">
        <v>106</v>
      </c>
      <c r="N46" s="29" t="s">
        <v>106</v>
      </c>
      <c r="O46" s="39" t="s">
        <v>106</v>
      </c>
    </row>
    <row r="47" spans="1:15" ht="15.75" x14ac:dyDescent="0.25">
      <c r="A47" s="15"/>
      <c r="B47" s="25" t="s">
        <v>495</v>
      </c>
      <c r="C47" s="33" t="s">
        <v>487</v>
      </c>
      <c r="D47" s="34"/>
      <c r="E47" s="33" t="s">
        <v>488</v>
      </c>
      <c r="F47" s="33"/>
      <c r="G47" s="37" t="s">
        <v>495</v>
      </c>
      <c r="H47" s="27" t="s">
        <v>495</v>
      </c>
      <c r="I47" s="37" t="s">
        <v>495</v>
      </c>
      <c r="J47" s="27" t="s">
        <v>495</v>
      </c>
      <c r="K47" s="37" t="s">
        <v>495</v>
      </c>
      <c r="L47" s="27" t="s">
        <v>495</v>
      </c>
      <c r="M47" s="38" t="s">
        <v>495</v>
      </c>
      <c r="N47" s="29" t="s">
        <v>495</v>
      </c>
      <c r="O47" s="39" t="s">
        <v>495</v>
      </c>
    </row>
    <row r="48" spans="1:15" ht="15.75" x14ac:dyDescent="0.25">
      <c r="A48" s="15"/>
      <c r="B48" s="25" t="s">
        <v>495</v>
      </c>
      <c r="C48" s="33" t="s">
        <v>117</v>
      </c>
      <c r="D48" s="34"/>
      <c r="E48" s="33" t="s">
        <v>118</v>
      </c>
      <c r="F48" s="33"/>
      <c r="G48" s="37" t="s">
        <v>495</v>
      </c>
      <c r="H48" s="27" t="s">
        <v>495</v>
      </c>
      <c r="I48" s="37" t="s">
        <v>495</v>
      </c>
      <c r="J48" s="27" t="s">
        <v>495</v>
      </c>
      <c r="K48" s="37" t="s">
        <v>495</v>
      </c>
      <c r="L48" s="27" t="s">
        <v>495</v>
      </c>
      <c r="M48" s="38" t="s">
        <v>495</v>
      </c>
      <c r="N48" s="29" t="s">
        <v>495</v>
      </c>
      <c r="O48" s="39" t="s">
        <v>495</v>
      </c>
    </row>
    <row r="49" spans="1:15" ht="16.5" thickBot="1" x14ac:dyDescent="0.3">
      <c r="A49" s="15"/>
      <c r="B49" s="45"/>
      <c r="C49" s="46"/>
      <c r="D49" s="46"/>
      <c r="E49" s="46"/>
      <c r="F49" s="46"/>
      <c r="G49" s="47"/>
      <c r="H49" s="48"/>
      <c r="I49" s="47"/>
      <c r="J49" s="48"/>
      <c r="K49" s="47"/>
      <c r="L49" s="48"/>
      <c r="M49" s="49"/>
      <c r="N49" s="50"/>
      <c r="O49" s="52"/>
    </row>
    <row r="50" spans="1:15" ht="15.75" thickBot="1" x14ac:dyDescent="0.3">
      <c r="A50" s="15"/>
      <c r="B50" s="100" t="s">
        <v>18</v>
      </c>
      <c r="C50" s="101"/>
      <c r="D50" s="102"/>
      <c r="E50" s="103">
        <f>COUNTIF($E$16:$E$43,"*")</f>
        <v>28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4"/>
    </row>
  </sheetData>
  <sortState xmlns:xlrd2="http://schemas.microsoft.com/office/spreadsheetml/2017/richdata2" ref="B17:O43">
    <sortCondition descending="1" ref="M16:M43"/>
    <sortCondition descending="1" ref="O16:O43"/>
  </sortState>
  <mergeCells count="13">
    <mergeCell ref="B50:D50"/>
    <mergeCell ref="E50:O50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49 O16:O49 I16:I49 K16:K49">
    <cfRule type="containsBlanks" dxfId="30" priority="3">
      <formula>LEN(TRIM(C3))=0</formula>
    </cfRule>
  </conditionalFormatting>
  <conditionalFormatting sqref="H6">
    <cfRule type="containsBlanks" dxfId="29" priority="2">
      <formula>LEN(TRIM(H6))=0</formula>
    </cfRule>
  </conditionalFormatting>
  <conditionalFormatting sqref="K45 I45 O45 C45:G45">
    <cfRule type="containsBlanks" dxfId="28" priority="1">
      <formula>LEN(TRIM(C45))=0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D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D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D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27" priority="2">
      <formula>LEN(TRIM(C3))=0</formula>
    </cfRule>
  </conditionalFormatting>
  <conditionalFormatting sqref="H6">
    <cfRule type="containsBlanks" dxfId="26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0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0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0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25" priority="2">
      <formula>LEN(TRIM(C3))=0</formula>
    </cfRule>
  </conditionalFormatting>
  <conditionalFormatting sqref="H6">
    <cfRule type="containsBlanks" dxfId="24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1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1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1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23" priority="2">
      <formula>LEN(TRIM(C3))=0</formula>
    </cfRule>
  </conditionalFormatting>
  <conditionalFormatting sqref="H6">
    <cfRule type="containsBlanks" dxfId="22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2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2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2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21" priority="2">
      <formula>LEN(TRIM(C3))=0</formula>
    </cfRule>
  </conditionalFormatting>
  <conditionalFormatting sqref="H6">
    <cfRule type="containsBlanks" dxfId="20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3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3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3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33"/>
  <sheetViews>
    <sheetView zoomScale="90" zoomScaleNormal="90" workbookViewId="0">
      <pane ySplit="15" topLeftCell="A19" activePane="bottomLeft" state="frozen"/>
      <selection activeCell="P7" sqref="P7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3.42578125" style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27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340</v>
      </c>
      <c r="F7" s="16">
        <f>E7*E12</f>
        <v>1020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47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48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49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99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05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58">
        <f t="shared" ref="B16:B28" si="0">IFERROR(_xlfn.RANK.EQ(N16,$N$1:$N$467,0),"0")</f>
        <v>1</v>
      </c>
      <c r="C16" s="88" t="s">
        <v>508</v>
      </c>
      <c r="D16" s="88"/>
      <c r="E16" s="88" t="s">
        <v>137</v>
      </c>
      <c r="F16" s="88"/>
      <c r="G16" s="59">
        <v>230.5</v>
      </c>
      <c r="H16" s="60">
        <f t="shared" ref="H16:H28" si="1">IFERROR((G16/$E$7),"0")</f>
        <v>0.67794117647058827</v>
      </c>
      <c r="I16" s="59">
        <v>237</v>
      </c>
      <c r="J16" s="60">
        <f t="shared" ref="J16:J28" si="2">IFERROR((I16/$E$7),"0")</f>
        <v>0.69705882352941173</v>
      </c>
      <c r="K16" s="59">
        <v>232</v>
      </c>
      <c r="L16" s="60">
        <f t="shared" ref="L16:L28" si="3">IFERROR((K16/$E$7),"0")</f>
        <v>0.68235294117647061</v>
      </c>
      <c r="M16" s="61">
        <f t="shared" ref="M16:M28" si="4">G16+I16+K16</f>
        <v>699.5</v>
      </c>
      <c r="N16" s="62">
        <f t="shared" ref="N16:N28" si="5">IFERROR((M16/$F$7),"0")</f>
        <v>0.6857843137254902</v>
      </c>
      <c r="O16" s="71">
        <v>168</v>
      </c>
    </row>
    <row r="17" spans="1:15" ht="15.75" x14ac:dyDescent="0.25">
      <c r="A17" s="15"/>
      <c r="B17" s="58">
        <f t="shared" si="0"/>
        <v>2</v>
      </c>
      <c r="C17" s="88" t="s">
        <v>509</v>
      </c>
      <c r="D17" s="88"/>
      <c r="E17" s="88" t="s">
        <v>133</v>
      </c>
      <c r="F17" s="88"/>
      <c r="G17" s="65">
        <v>232</v>
      </c>
      <c r="H17" s="60">
        <f t="shared" si="1"/>
        <v>0.68235294117647061</v>
      </c>
      <c r="I17" s="65">
        <v>224</v>
      </c>
      <c r="J17" s="60">
        <f t="shared" si="2"/>
        <v>0.6588235294117647</v>
      </c>
      <c r="K17" s="65">
        <v>236.5</v>
      </c>
      <c r="L17" s="60">
        <f t="shared" si="3"/>
        <v>0.69558823529411762</v>
      </c>
      <c r="M17" s="61">
        <f t="shared" si="4"/>
        <v>692.5</v>
      </c>
      <c r="N17" s="62">
        <f t="shared" si="5"/>
        <v>0.67892156862745101</v>
      </c>
      <c r="O17" s="72">
        <v>164</v>
      </c>
    </row>
    <row r="18" spans="1:15" ht="15.75" x14ac:dyDescent="0.25">
      <c r="A18" s="15"/>
      <c r="B18" s="58">
        <f t="shared" si="0"/>
        <v>3</v>
      </c>
      <c r="C18" s="88" t="s">
        <v>496</v>
      </c>
      <c r="D18" s="88"/>
      <c r="E18" s="88" t="s">
        <v>118</v>
      </c>
      <c r="F18" s="88"/>
      <c r="G18" s="65">
        <v>227</v>
      </c>
      <c r="H18" s="60">
        <f t="shared" si="1"/>
        <v>0.66764705882352937</v>
      </c>
      <c r="I18" s="65">
        <v>230</v>
      </c>
      <c r="J18" s="60">
        <f t="shared" si="2"/>
        <v>0.67647058823529416</v>
      </c>
      <c r="K18" s="65">
        <v>227.5</v>
      </c>
      <c r="L18" s="60">
        <f t="shared" si="3"/>
        <v>0.66911764705882348</v>
      </c>
      <c r="M18" s="61">
        <f t="shared" si="4"/>
        <v>684.5</v>
      </c>
      <c r="N18" s="62">
        <f t="shared" si="5"/>
        <v>0.67107843137254897</v>
      </c>
      <c r="O18" s="72">
        <v>162</v>
      </c>
    </row>
    <row r="19" spans="1:15" ht="15.75" x14ac:dyDescent="0.25">
      <c r="A19" s="15"/>
      <c r="B19" s="58">
        <f t="shared" si="0"/>
        <v>4</v>
      </c>
      <c r="C19" s="88" t="s">
        <v>127</v>
      </c>
      <c r="D19" s="88"/>
      <c r="E19" s="88" t="s">
        <v>128</v>
      </c>
      <c r="F19" s="88"/>
      <c r="G19" s="65">
        <v>222.5</v>
      </c>
      <c r="H19" s="60">
        <f t="shared" si="1"/>
        <v>0.65441176470588236</v>
      </c>
      <c r="I19" s="65">
        <v>227.5</v>
      </c>
      <c r="J19" s="60">
        <f t="shared" si="2"/>
        <v>0.66911764705882348</v>
      </c>
      <c r="K19" s="65">
        <v>229</v>
      </c>
      <c r="L19" s="60">
        <f t="shared" si="3"/>
        <v>0.67352941176470593</v>
      </c>
      <c r="M19" s="61">
        <f t="shared" si="4"/>
        <v>679</v>
      </c>
      <c r="N19" s="62">
        <f t="shared" si="5"/>
        <v>0.66568627450980389</v>
      </c>
      <c r="O19" s="72">
        <v>162</v>
      </c>
    </row>
    <row r="20" spans="1:15" ht="15.75" x14ac:dyDescent="0.25">
      <c r="A20" s="15"/>
      <c r="B20" s="58">
        <f t="shared" si="0"/>
        <v>5</v>
      </c>
      <c r="C20" s="88" t="s">
        <v>134</v>
      </c>
      <c r="D20" s="88"/>
      <c r="E20" s="88" t="s">
        <v>135</v>
      </c>
      <c r="F20" s="88"/>
      <c r="G20" s="65">
        <v>222.5</v>
      </c>
      <c r="H20" s="60">
        <f t="shared" si="1"/>
        <v>0.65441176470588236</v>
      </c>
      <c r="I20" s="65">
        <v>220</v>
      </c>
      <c r="J20" s="60">
        <f t="shared" si="2"/>
        <v>0.6470588235294118</v>
      </c>
      <c r="K20" s="65">
        <v>233.5</v>
      </c>
      <c r="L20" s="60">
        <f t="shared" si="3"/>
        <v>0.68676470588235294</v>
      </c>
      <c r="M20" s="61">
        <f t="shared" si="4"/>
        <v>676</v>
      </c>
      <c r="N20" s="62">
        <f t="shared" si="5"/>
        <v>0.66274509803921566</v>
      </c>
      <c r="O20" s="72">
        <v>159</v>
      </c>
    </row>
    <row r="21" spans="1:15" ht="15.75" x14ac:dyDescent="0.25">
      <c r="A21" s="15"/>
      <c r="B21" s="58">
        <f t="shared" si="0"/>
        <v>6</v>
      </c>
      <c r="C21" s="88" t="s">
        <v>111</v>
      </c>
      <c r="D21" s="88"/>
      <c r="E21" s="88" t="s">
        <v>112</v>
      </c>
      <c r="F21" s="88"/>
      <c r="G21" s="65">
        <v>220</v>
      </c>
      <c r="H21" s="60">
        <f t="shared" si="1"/>
        <v>0.6470588235294118</v>
      </c>
      <c r="I21" s="65">
        <v>226.5</v>
      </c>
      <c r="J21" s="60">
        <f t="shared" si="2"/>
        <v>0.66617647058823526</v>
      </c>
      <c r="K21" s="65">
        <v>219.5</v>
      </c>
      <c r="L21" s="60">
        <f t="shared" si="3"/>
        <v>0.64558823529411768</v>
      </c>
      <c r="M21" s="61">
        <f t="shared" si="4"/>
        <v>666</v>
      </c>
      <c r="N21" s="62">
        <f t="shared" si="5"/>
        <v>0.65294117647058825</v>
      </c>
      <c r="O21" s="72">
        <v>160</v>
      </c>
    </row>
    <row r="22" spans="1:15" ht="15.75" x14ac:dyDescent="0.25">
      <c r="A22" s="15"/>
      <c r="B22" s="58">
        <f t="shared" si="0"/>
        <v>7</v>
      </c>
      <c r="C22" s="88" t="s">
        <v>109</v>
      </c>
      <c r="D22" s="88"/>
      <c r="E22" s="88" t="s">
        <v>110</v>
      </c>
      <c r="F22" s="88"/>
      <c r="G22" s="65">
        <v>217</v>
      </c>
      <c r="H22" s="60">
        <f t="shared" si="1"/>
        <v>0.63823529411764701</v>
      </c>
      <c r="I22" s="65">
        <v>223.5</v>
      </c>
      <c r="J22" s="60">
        <f t="shared" si="2"/>
        <v>0.65735294117647058</v>
      </c>
      <c r="K22" s="65">
        <v>221</v>
      </c>
      <c r="L22" s="60">
        <f t="shared" si="3"/>
        <v>0.65</v>
      </c>
      <c r="M22" s="61">
        <f t="shared" si="4"/>
        <v>661.5</v>
      </c>
      <c r="N22" s="62">
        <f t="shared" si="5"/>
        <v>0.64852941176470591</v>
      </c>
      <c r="O22" s="72">
        <v>158</v>
      </c>
    </row>
    <row r="23" spans="1:15" ht="15.75" x14ac:dyDescent="0.25">
      <c r="A23" s="15"/>
      <c r="B23" s="58">
        <f t="shared" si="0"/>
        <v>8</v>
      </c>
      <c r="C23" s="88" t="s">
        <v>107</v>
      </c>
      <c r="D23" s="88"/>
      <c r="E23" s="88" t="s">
        <v>108</v>
      </c>
      <c r="F23" s="88"/>
      <c r="G23" s="65">
        <v>218</v>
      </c>
      <c r="H23" s="60">
        <f t="shared" si="1"/>
        <v>0.64117647058823535</v>
      </c>
      <c r="I23" s="65">
        <v>227</v>
      </c>
      <c r="J23" s="60">
        <f t="shared" si="2"/>
        <v>0.66764705882352937</v>
      </c>
      <c r="K23" s="65">
        <v>214</v>
      </c>
      <c r="L23" s="60">
        <f t="shared" si="3"/>
        <v>0.62941176470588234</v>
      </c>
      <c r="M23" s="61">
        <f t="shared" si="4"/>
        <v>659</v>
      </c>
      <c r="N23" s="62">
        <f t="shared" si="5"/>
        <v>0.64607843137254906</v>
      </c>
      <c r="O23" s="72">
        <v>156</v>
      </c>
    </row>
    <row r="24" spans="1:15" ht="15.75" x14ac:dyDescent="0.25">
      <c r="A24" s="15"/>
      <c r="B24" s="58">
        <f t="shared" si="0"/>
        <v>9</v>
      </c>
      <c r="C24" s="88" t="s">
        <v>138</v>
      </c>
      <c r="D24" s="88"/>
      <c r="E24" s="88" t="s">
        <v>139</v>
      </c>
      <c r="F24" s="88"/>
      <c r="G24" s="65">
        <v>216</v>
      </c>
      <c r="H24" s="60">
        <f t="shared" si="1"/>
        <v>0.63529411764705879</v>
      </c>
      <c r="I24" s="65">
        <v>220</v>
      </c>
      <c r="J24" s="60">
        <f t="shared" si="2"/>
        <v>0.6470588235294118</v>
      </c>
      <c r="K24" s="65">
        <v>220</v>
      </c>
      <c r="L24" s="60">
        <f t="shared" si="3"/>
        <v>0.6470588235294118</v>
      </c>
      <c r="M24" s="61">
        <f t="shared" si="4"/>
        <v>656</v>
      </c>
      <c r="N24" s="62">
        <f t="shared" si="5"/>
        <v>0.64313725490196083</v>
      </c>
      <c r="O24" s="72">
        <v>156</v>
      </c>
    </row>
    <row r="25" spans="1:15" ht="15.75" x14ac:dyDescent="0.25">
      <c r="A25" s="15"/>
      <c r="B25" s="58">
        <f t="shared" si="0"/>
        <v>10</v>
      </c>
      <c r="C25" s="88" t="s">
        <v>123</v>
      </c>
      <c r="D25" s="88"/>
      <c r="E25" s="88" t="s">
        <v>124</v>
      </c>
      <c r="F25" s="88"/>
      <c r="G25" s="65">
        <v>215</v>
      </c>
      <c r="H25" s="60">
        <f t="shared" si="1"/>
        <v>0.63235294117647056</v>
      </c>
      <c r="I25" s="65">
        <v>211</v>
      </c>
      <c r="J25" s="60">
        <f t="shared" si="2"/>
        <v>0.62058823529411766</v>
      </c>
      <c r="K25" s="65">
        <v>217.5</v>
      </c>
      <c r="L25" s="60">
        <f t="shared" si="3"/>
        <v>0.63970588235294112</v>
      </c>
      <c r="M25" s="61">
        <f t="shared" si="4"/>
        <v>643.5</v>
      </c>
      <c r="N25" s="62">
        <f t="shared" si="5"/>
        <v>0.63088235294117645</v>
      </c>
      <c r="O25" s="72">
        <v>155</v>
      </c>
    </row>
    <row r="26" spans="1:15" ht="15.75" x14ac:dyDescent="0.25">
      <c r="A26" s="15"/>
      <c r="B26" s="58">
        <f t="shared" si="0"/>
        <v>11</v>
      </c>
      <c r="C26" s="88" t="s">
        <v>119</v>
      </c>
      <c r="D26" s="88"/>
      <c r="E26" s="88" t="s">
        <v>120</v>
      </c>
      <c r="F26" s="88"/>
      <c r="G26" s="65">
        <v>203.5</v>
      </c>
      <c r="H26" s="60">
        <f t="shared" si="1"/>
        <v>0.59852941176470587</v>
      </c>
      <c r="I26" s="65">
        <v>214</v>
      </c>
      <c r="J26" s="60">
        <f t="shared" si="2"/>
        <v>0.62941176470588234</v>
      </c>
      <c r="K26" s="65">
        <v>225.5</v>
      </c>
      <c r="L26" s="60">
        <f t="shared" si="3"/>
        <v>0.66323529411764703</v>
      </c>
      <c r="M26" s="61">
        <f t="shared" si="4"/>
        <v>643</v>
      </c>
      <c r="N26" s="62">
        <f t="shared" si="5"/>
        <v>0.63039215686274508</v>
      </c>
      <c r="O26" s="72">
        <v>154</v>
      </c>
    </row>
    <row r="27" spans="1:15" ht="15.75" x14ac:dyDescent="0.25">
      <c r="A27" s="15"/>
      <c r="B27" s="58">
        <f t="shared" si="0"/>
        <v>12</v>
      </c>
      <c r="C27" s="88" t="s">
        <v>129</v>
      </c>
      <c r="D27" s="88"/>
      <c r="E27" s="88" t="s">
        <v>130</v>
      </c>
      <c r="F27" s="88"/>
      <c r="G27" s="65">
        <v>213</v>
      </c>
      <c r="H27" s="60">
        <f t="shared" si="1"/>
        <v>0.62647058823529411</v>
      </c>
      <c r="I27" s="65">
        <v>208</v>
      </c>
      <c r="J27" s="60">
        <f t="shared" si="2"/>
        <v>0.61176470588235299</v>
      </c>
      <c r="K27" s="65">
        <v>216.5</v>
      </c>
      <c r="L27" s="60">
        <f t="shared" si="3"/>
        <v>0.6367647058823529</v>
      </c>
      <c r="M27" s="61">
        <f t="shared" si="4"/>
        <v>637.5</v>
      </c>
      <c r="N27" s="62">
        <f t="shared" si="5"/>
        <v>0.625</v>
      </c>
      <c r="O27" s="72">
        <v>155</v>
      </c>
    </row>
    <row r="28" spans="1:15" ht="15.75" x14ac:dyDescent="0.25">
      <c r="A28" s="15"/>
      <c r="B28" s="58">
        <f t="shared" si="0"/>
        <v>13</v>
      </c>
      <c r="C28" s="88" t="s">
        <v>125</v>
      </c>
      <c r="D28" s="88"/>
      <c r="E28" s="88" t="s">
        <v>126</v>
      </c>
      <c r="F28" s="88"/>
      <c r="G28" s="65">
        <v>202</v>
      </c>
      <c r="H28" s="60">
        <f t="shared" si="1"/>
        <v>0.59411764705882353</v>
      </c>
      <c r="I28" s="65">
        <v>202</v>
      </c>
      <c r="J28" s="60">
        <f t="shared" si="2"/>
        <v>0.59411764705882353</v>
      </c>
      <c r="K28" s="65">
        <v>200</v>
      </c>
      <c r="L28" s="60">
        <f t="shared" si="3"/>
        <v>0.58823529411764708</v>
      </c>
      <c r="M28" s="61">
        <f t="shared" si="4"/>
        <v>604</v>
      </c>
      <c r="N28" s="62">
        <f t="shared" si="5"/>
        <v>0.59215686274509804</v>
      </c>
      <c r="O28" s="72">
        <v>147</v>
      </c>
    </row>
    <row r="29" spans="1:15" ht="15.75" x14ac:dyDescent="0.25">
      <c r="A29" s="15"/>
      <c r="B29" s="58" t="s">
        <v>505</v>
      </c>
      <c r="C29" s="88" t="s">
        <v>113</v>
      </c>
      <c r="D29" s="88"/>
      <c r="E29" s="88" t="s">
        <v>114</v>
      </c>
      <c r="F29" s="88"/>
      <c r="G29" s="79" t="s">
        <v>505</v>
      </c>
      <c r="H29" s="60" t="s">
        <v>505</v>
      </c>
      <c r="I29" s="79" t="s">
        <v>505</v>
      </c>
      <c r="J29" s="60" t="s">
        <v>505</v>
      </c>
      <c r="K29" s="79" t="s">
        <v>505</v>
      </c>
      <c r="L29" s="60" t="s">
        <v>505</v>
      </c>
      <c r="M29" s="80" t="s">
        <v>505</v>
      </c>
      <c r="N29" s="62" t="s">
        <v>505</v>
      </c>
      <c r="O29" s="72" t="s">
        <v>505</v>
      </c>
    </row>
    <row r="30" spans="1:15" ht="15.75" x14ac:dyDescent="0.25">
      <c r="A30" s="15"/>
      <c r="B30" s="58" t="s">
        <v>505</v>
      </c>
      <c r="C30" s="88" t="s">
        <v>131</v>
      </c>
      <c r="D30" s="88"/>
      <c r="E30" s="88" t="s">
        <v>132</v>
      </c>
      <c r="F30" s="88"/>
      <c r="G30" s="79" t="s">
        <v>505</v>
      </c>
      <c r="H30" s="60" t="s">
        <v>505</v>
      </c>
      <c r="I30" s="79" t="s">
        <v>505</v>
      </c>
      <c r="J30" s="60" t="s">
        <v>505</v>
      </c>
      <c r="K30" s="79" t="s">
        <v>505</v>
      </c>
      <c r="L30" s="60" t="s">
        <v>505</v>
      </c>
      <c r="M30" s="80" t="s">
        <v>505</v>
      </c>
      <c r="N30" s="62" t="s">
        <v>505</v>
      </c>
      <c r="O30" s="72" t="s">
        <v>505</v>
      </c>
    </row>
    <row r="31" spans="1:15" ht="15.75" x14ac:dyDescent="0.25">
      <c r="A31" s="15"/>
      <c r="B31" s="58" t="s">
        <v>106</v>
      </c>
      <c r="C31" s="88" t="s">
        <v>121</v>
      </c>
      <c r="D31" s="88"/>
      <c r="E31" s="88" t="s">
        <v>122</v>
      </c>
      <c r="F31" s="88"/>
      <c r="G31" s="79" t="s">
        <v>106</v>
      </c>
      <c r="H31" s="60" t="s">
        <v>106</v>
      </c>
      <c r="I31" s="65" t="s">
        <v>106</v>
      </c>
      <c r="J31" s="60" t="s">
        <v>106</v>
      </c>
      <c r="K31" s="65" t="s">
        <v>106</v>
      </c>
      <c r="L31" s="60" t="s">
        <v>106</v>
      </c>
      <c r="M31" s="61" t="s">
        <v>106</v>
      </c>
      <c r="N31" s="62" t="s">
        <v>106</v>
      </c>
      <c r="O31" s="72" t="s">
        <v>106</v>
      </c>
    </row>
    <row r="32" spans="1:15" ht="16.5" thickBot="1" x14ac:dyDescent="0.3">
      <c r="A32" s="15"/>
      <c r="B32" s="58" t="s">
        <v>495</v>
      </c>
      <c r="C32" s="88" t="s">
        <v>115</v>
      </c>
      <c r="D32" s="88"/>
      <c r="E32" s="88" t="s">
        <v>116</v>
      </c>
      <c r="F32" s="88"/>
      <c r="G32" s="79" t="s">
        <v>495</v>
      </c>
      <c r="H32" s="60" t="s">
        <v>495</v>
      </c>
      <c r="I32" s="65" t="s">
        <v>495</v>
      </c>
      <c r="J32" s="60" t="s">
        <v>495</v>
      </c>
      <c r="K32" s="65" t="s">
        <v>495</v>
      </c>
      <c r="L32" s="60" t="s">
        <v>495</v>
      </c>
      <c r="M32" s="61" t="s">
        <v>495</v>
      </c>
      <c r="N32" s="62" t="s">
        <v>495</v>
      </c>
      <c r="O32" s="72" t="s">
        <v>495</v>
      </c>
    </row>
    <row r="33" spans="1:15" ht="16.5" thickBot="1" x14ac:dyDescent="0.3">
      <c r="A33" s="15"/>
      <c r="B33" s="106"/>
      <c r="C33" s="107"/>
      <c r="D33" s="108"/>
      <c r="E33" s="109">
        <f>COUNTIF($E$16:$E$32,"*")</f>
        <v>17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10"/>
    </row>
  </sheetData>
  <sortState xmlns:xlrd2="http://schemas.microsoft.com/office/spreadsheetml/2017/richdata2" ref="B17:O30">
    <sortCondition ref="B16:B30"/>
  </sortState>
  <mergeCells count="13">
    <mergeCell ref="B33:D33"/>
    <mergeCell ref="E33:O33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32 O16:O32 I16:I32 K16:K32">
    <cfRule type="containsBlanks" dxfId="59" priority="2">
      <formula>LEN(TRIM(C3))=0</formula>
    </cfRule>
  </conditionalFormatting>
  <conditionalFormatting sqref="H6">
    <cfRule type="containsBlanks" dxfId="58" priority="1">
      <formula>LEN(TRIM(H6))=0</formula>
    </cfRule>
  </conditionalFormatting>
  <pageMargins left="0.7" right="0.7" top="0.75" bottom="0.75" header="0.3" footer="0.3"/>
  <pageSetup paperSize="8" scale="73" orientation="landscape" r:id="rId1"/>
  <ignoredErrors>
    <ignoredError sqref="E3" unlockedFormula="1"/>
    <ignoredError sqref="E7:F7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1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1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1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9" priority="2">
      <formula>LEN(TRIM(C3))=0</formula>
    </cfRule>
  </conditionalFormatting>
  <conditionalFormatting sqref="H6">
    <cfRule type="containsBlanks" dxfId="18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4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4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4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7" priority="2">
      <formula>LEN(TRIM(C3))=0</formula>
    </cfRule>
  </conditionalFormatting>
  <conditionalFormatting sqref="H6">
    <cfRule type="containsBlanks" dxfId="16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5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5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5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5" priority="2">
      <formula>LEN(TRIM(C3))=0</formula>
    </cfRule>
  </conditionalFormatting>
  <conditionalFormatting sqref="H6">
    <cfRule type="containsBlanks" dxfId="14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6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6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6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3" priority="2">
      <formula>LEN(TRIM(C3))=0</formula>
    </cfRule>
  </conditionalFormatting>
  <conditionalFormatting sqref="H6">
    <cfRule type="containsBlanks" dxfId="12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7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7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7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1" priority="2">
      <formula>LEN(TRIM(C3))=0</formula>
    </cfRule>
  </conditionalFormatting>
  <conditionalFormatting sqref="H6">
    <cfRule type="containsBlanks" dxfId="10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8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8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8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9" priority="2">
      <formula>LEN(TRIM(C3))=0</formula>
    </cfRule>
  </conditionalFormatting>
  <conditionalFormatting sqref="H6">
    <cfRule type="containsBlanks" dxfId="8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9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9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9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7" priority="2">
      <formula>LEN(TRIM(C3))=0</formula>
    </cfRule>
  </conditionalFormatting>
  <conditionalFormatting sqref="H6">
    <cfRule type="containsBlanks" dxfId="6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A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A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A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5" priority="2">
      <formula>LEN(TRIM(C3))=0</formula>
    </cfRule>
  </conditionalFormatting>
  <conditionalFormatting sqref="H6">
    <cfRule type="containsBlanks" dxfId="4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B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B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B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3" priority="2">
      <formula>LEN(TRIM(C3))=0</formula>
    </cfRule>
  </conditionalFormatting>
  <conditionalFormatting sqref="H6">
    <cfRule type="containsBlanks" dxfId="2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1C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C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C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Q66"/>
  <sheetViews>
    <sheetView workbookViewId="0">
      <pane ySplit="15" topLeftCell="A16" activePane="bottomLeft" state="frozen"/>
      <selection pane="bottomLeft" activeCell="E3" sqref="E3:G3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/>
      <c r="F6" s="96"/>
      <c r="G6" s="21" t="s">
        <v>4</v>
      </c>
      <c r="H6" s="4"/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 t="e">
        <f>VLOOKUP(E6,LOOKUP!A1:B14,2,0)</f>
        <v>#N/A</v>
      </c>
      <c r="F7" s="16" t="e">
        <f>E7*E12</f>
        <v>#N/A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/>
      <c r="F9" s="6"/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/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/>
      <c r="F11" s="6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>
        <f>F9</f>
        <v>0</v>
      </c>
      <c r="H14" s="30">
        <f>F9</f>
        <v>0</v>
      </c>
      <c r="I14" s="30">
        <f>F10</f>
        <v>0</v>
      </c>
      <c r="J14" s="30">
        <f>F10</f>
        <v>0</v>
      </c>
      <c r="K14" s="30">
        <f>F11</f>
        <v>0</v>
      </c>
      <c r="L14" s="30">
        <f>F11</f>
        <v>0</v>
      </c>
      <c r="M14" s="99" t="s">
        <v>12</v>
      </c>
      <c r="N14" s="92" t="s">
        <v>13</v>
      </c>
      <c r="O14" s="94" t="s">
        <v>14</v>
      </c>
      <c r="P14" s="120" t="s">
        <v>15</v>
      </c>
      <c r="Q14" s="121" t="s">
        <v>16</v>
      </c>
    </row>
    <row r="15" spans="1:17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  <c r="P15" s="120"/>
      <c r="Q15" s="121"/>
    </row>
    <row r="16" spans="1:17" x14ac:dyDescent="0.25">
      <c r="A16" s="15"/>
      <c r="B16" s="25" t="str">
        <f>IFERROR(_xlfn.RANK.EQ(N16,$N$1:$N$500,0),"0")</f>
        <v>0</v>
      </c>
      <c r="C16" s="7"/>
      <c r="D16" s="7"/>
      <c r="E16" s="7"/>
      <c r="F16" s="7"/>
      <c r="G16" s="7"/>
      <c r="H16" s="27" t="str">
        <f>IFERROR((G16/$E$7),"0")</f>
        <v>0</v>
      </c>
      <c r="I16" s="7"/>
      <c r="J16" s="27" t="str">
        <f>IFERROR((I16/$E$7),"0")</f>
        <v>0</v>
      </c>
      <c r="K16" s="7"/>
      <c r="L16" s="27" t="str">
        <f>IFERROR((K16/$E$7),"0")</f>
        <v>0</v>
      </c>
      <c r="M16" s="28">
        <f>G16+I16+K16</f>
        <v>0</v>
      </c>
      <c r="N16" s="29" t="str">
        <f>IFERROR((M16/$F$7),"0")</f>
        <v>0</v>
      </c>
      <c r="O16" s="11"/>
      <c r="P16" s="26">
        <f>MAX(H16,J16,L16)-MIN(H16,J16,L16)</f>
        <v>0</v>
      </c>
      <c r="Q16" s="8"/>
    </row>
    <row r="17" spans="1:17" x14ac:dyDescent="0.25">
      <c r="A17" s="15"/>
      <c r="B17" s="25" t="str">
        <f t="shared" ref="B17:B65" si="0">IFERROR(_xlfn.RANK.EQ(N17,$N$1:$N$500,0),"0")</f>
        <v>0</v>
      </c>
      <c r="C17" s="9"/>
      <c r="D17" s="9"/>
      <c r="E17" s="9"/>
      <c r="F17" s="9"/>
      <c r="G17" s="9"/>
      <c r="H17" s="27" t="str">
        <f t="shared" ref="H17:H65" si="1">IFERROR((G17/$E$7),"0")</f>
        <v>0</v>
      </c>
      <c r="I17" s="9"/>
      <c r="J17" s="27" t="str">
        <f t="shared" ref="J17:J65" si="2">IFERROR((I17/$E$7),"0")</f>
        <v>0</v>
      </c>
      <c r="K17" s="9"/>
      <c r="L17" s="27" t="str">
        <f t="shared" ref="L17:L65" si="3">IFERROR((K17/$E$7),"0")</f>
        <v>0</v>
      </c>
      <c r="M17" s="28">
        <f t="shared" ref="M17:M65" si="4">G17+I17+K17</f>
        <v>0</v>
      </c>
      <c r="N17" s="29" t="str">
        <f t="shared" ref="N17:N65" si="5">IFERROR((M17/$F$7),"0")</f>
        <v>0</v>
      </c>
      <c r="O17" s="12"/>
      <c r="P17" s="26">
        <f t="shared" ref="P17:P65" si="6">MAX(H17,J17,L17)-MIN(H17,J17,L17)</f>
        <v>0</v>
      </c>
      <c r="Q17" s="8"/>
    </row>
    <row r="18" spans="1:17" x14ac:dyDescent="0.25">
      <c r="A18" s="15"/>
      <c r="B18" s="25" t="str">
        <f t="shared" si="0"/>
        <v>0</v>
      </c>
      <c r="C18" s="9"/>
      <c r="D18" s="9"/>
      <c r="E18" s="9"/>
      <c r="F18" s="9"/>
      <c r="G18" s="9"/>
      <c r="H18" s="27" t="str">
        <f t="shared" si="1"/>
        <v>0</v>
      </c>
      <c r="I18" s="9"/>
      <c r="J18" s="27" t="str">
        <f t="shared" si="2"/>
        <v>0</v>
      </c>
      <c r="K18" s="9"/>
      <c r="L18" s="27" t="str">
        <f t="shared" si="3"/>
        <v>0</v>
      </c>
      <c r="M18" s="28">
        <f t="shared" si="4"/>
        <v>0</v>
      </c>
      <c r="N18" s="29" t="str">
        <f t="shared" si="5"/>
        <v>0</v>
      </c>
      <c r="O18" s="12"/>
      <c r="P18" s="26">
        <f t="shared" si="6"/>
        <v>0</v>
      </c>
      <c r="Q18" s="8"/>
    </row>
    <row r="19" spans="1:17" x14ac:dyDescent="0.25">
      <c r="A19" s="15"/>
      <c r="B19" s="25" t="str">
        <f t="shared" si="0"/>
        <v>0</v>
      </c>
      <c r="C19" s="9"/>
      <c r="D19" s="9"/>
      <c r="E19" s="9"/>
      <c r="F19" s="9"/>
      <c r="G19" s="9"/>
      <c r="H19" s="27" t="str">
        <f t="shared" si="1"/>
        <v>0</v>
      </c>
      <c r="I19" s="9"/>
      <c r="J19" s="27" t="str">
        <f t="shared" si="2"/>
        <v>0</v>
      </c>
      <c r="K19" s="9"/>
      <c r="L19" s="27" t="str">
        <f t="shared" si="3"/>
        <v>0</v>
      </c>
      <c r="M19" s="28">
        <f t="shared" si="4"/>
        <v>0</v>
      </c>
      <c r="N19" s="29" t="str">
        <f t="shared" si="5"/>
        <v>0</v>
      </c>
      <c r="O19" s="12"/>
      <c r="P19" s="26">
        <f t="shared" si="6"/>
        <v>0</v>
      </c>
      <c r="Q19" s="8"/>
    </row>
    <row r="20" spans="1:17" x14ac:dyDescent="0.25">
      <c r="A20" s="15"/>
      <c r="B20" s="25" t="str">
        <f t="shared" si="0"/>
        <v>0</v>
      </c>
      <c r="C20" s="9"/>
      <c r="D20" s="9"/>
      <c r="E20" s="9"/>
      <c r="F20" s="9"/>
      <c r="G20" s="9"/>
      <c r="H20" s="27" t="str">
        <f t="shared" si="1"/>
        <v>0</v>
      </c>
      <c r="I20" s="9"/>
      <c r="J20" s="27" t="str">
        <f t="shared" si="2"/>
        <v>0</v>
      </c>
      <c r="K20" s="9"/>
      <c r="L20" s="27" t="str">
        <f t="shared" si="3"/>
        <v>0</v>
      </c>
      <c r="M20" s="28">
        <f t="shared" si="4"/>
        <v>0</v>
      </c>
      <c r="N20" s="29" t="str">
        <f t="shared" si="5"/>
        <v>0</v>
      </c>
      <c r="O20" s="12"/>
      <c r="P20" s="26">
        <f t="shared" si="6"/>
        <v>0</v>
      </c>
      <c r="Q20" s="8"/>
    </row>
    <row r="21" spans="1:17" x14ac:dyDescent="0.25">
      <c r="A21" s="15"/>
      <c r="B21" s="25" t="str">
        <f t="shared" si="0"/>
        <v>0</v>
      </c>
      <c r="C21" s="9"/>
      <c r="D21" s="9"/>
      <c r="E21" s="9"/>
      <c r="F21" s="9"/>
      <c r="G21" s="9"/>
      <c r="H21" s="27" t="str">
        <f t="shared" si="1"/>
        <v>0</v>
      </c>
      <c r="I21" s="9"/>
      <c r="J21" s="27" t="str">
        <f t="shared" si="2"/>
        <v>0</v>
      </c>
      <c r="K21" s="9"/>
      <c r="L21" s="27" t="str">
        <f t="shared" si="3"/>
        <v>0</v>
      </c>
      <c r="M21" s="28">
        <f t="shared" si="4"/>
        <v>0</v>
      </c>
      <c r="N21" s="29" t="str">
        <f t="shared" si="5"/>
        <v>0</v>
      </c>
      <c r="O21" s="12"/>
      <c r="P21" s="26">
        <f t="shared" si="6"/>
        <v>0</v>
      </c>
      <c r="Q21" s="8"/>
    </row>
    <row r="22" spans="1:17" x14ac:dyDescent="0.25">
      <c r="A22" s="15"/>
      <c r="B22" s="25" t="str">
        <f t="shared" si="0"/>
        <v>0</v>
      </c>
      <c r="C22" s="9"/>
      <c r="D22" s="9"/>
      <c r="E22" s="9"/>
      <c r="F22" s="9"/>
      <c r="G22" s="9"/>
      <c r="H22" s="27" t="str">
        <f t="shared" si="1"/>
        <v>0</v>
      </c>
      <c r="I22" s="9"/>
      <c r="J22" s="27" t="str">
        <f t="shared" si="2"/>
        <v>0</v>
      </c>
      <c r="K22" s="9"/>
      <c r="L22" s="27" t="str">
        <f t="shared" si="3"/>
        <v>0</v>
      </c>
      <c r="M22" s="28">
        <f t="shared" si="4"/>
        <v>0</v>
      </c>
      <c r="N22" s="29" t="str">
        <f t="shared" si="5"/>
        <v>0</v>
      </c>
      <c r="O22" s="12"/>
      <c r="P22" s="26">
        <f t="shared" si="6"/>
        <v>0</v>
      </c>
      <c r="Q22" s="8"/>
    </row>
    <row r="23" spans="1:17" x14ac:dyDescent="0.25">
      <c r="A23" s="15"/>
      <c r="B23" s="25" t="str">
        <f t="shared" si="0"/>
        <v>0</v>
      </c>
      <c r="C23" s="9"/>
      <c r="D23" s="9"/>
      <c r="E23" s="9"/>
      <c r="F23" s="9"/>
      <c r="G23" s="9"/>
      <c r="H23" s="27" t="str">
        <f t="shared" si="1"/>
        <v>0</v>
      </c>
      <c r="I23" s="9"/>
      <c r="J23" s="27" t="str">
        <f t="shared" si="2"/>
        <v>0</v>
      </c>
      <c r="K23" s="9"/>
      <c r="L23" s="27" t="str">
        <f t="shared" si="3"/>
        <v>0</v>
      </c>
      <c r="M23" s="28">
        <f t="shared" si="4"/>
        <v>0</v>
      </c>
      <c r="N23" s="29" t="str">
        <f t="shared" si="5"/>
        <v>0</v>
      </c>
      <c r="O23" s="12"/>
      <c r="P23" s="26">
        <f t="shared" si="6"/>
        <v>0</v>
      </c>
      <c r="Q23" s="8"/>
    </row>
    <row r="24" spans="1:17" x14ac:dyDescent="0.25">
      <c r="A24" s="15"/>
      <c r="B24" s="25" t="str">
        <f t="shared" si="0"/>
        <v>0</v>
      </c>
      <c r="C24" s="9"/>
      <c r="D24" s="9"/>
      <c r="E24" s="9"/>
      <c r="F24" s="9"/>
      <c r="G24" s="9"/>
      <c r="H24" s="27" t="str">
        <f t="shared" si="1"/>
        <v>0</v>
      </c>
      <c r="I24" s="9"/>
      <c r="J24" s="27" t="str">
        <f t="shared" si="2"/>
        <v>0</v>
      </c>
      <c r="K24" s="9"/>
      <c r="L24" s="27" t="str">
        <f t="shared" si="3"/>
        <v>0</v>
      </c>
      <c r="M24" s="28">
        <f t="shared" si="4"/>
        <v>0</v>
      </c>
      <c r="N24" s="29" t="str">
        <f t="shared" si="5"/>
        <v>0</v>
      </c>
      <c r="O24" s="12"/>
      <c r="P24" s="26">
        <f t="shared" si="6"/>
        <v>0</v>
      </c>
      <c r="Q24" s="8"/>
    </row>
    <row r="25" spans="1:17" x14ac:dyDescent="0.25">
      <c r="A25" s="15"/>
      <c r="B25" s="25" t="str">
        <f t="shared" si="0"/>
        <v>0</v>
      </c>
      <c r="C25" s="9"/>
      <c r="D25" s="9"/>
      <c r="E25" s="9"/>
      <c r="F25" s="9"/>
      <c r="G25" s="9"/>
      <c r="H25" s="27" t="str">
        <f t="shared" si="1"/>
        <v>0</v>
      </c>
      <c r="I25" s="9"/>
      <c r="J25" s="27" t="str">
        <f t="shared" si="2"/>
        <v>0</v>
      </c>
      <c r="K25" s="9"/>
      <c r="L25" s="27" t="str">
        <f t="shared" si="3"/>
        <v>0</v>
      </c>
      <c r="M25" s="28">
        <f t="shared" si="4"/>
        <v>0</v>
      </c>
      <c r="N25" s="29" t="str">
        <f t="shared" si="5"/>
        <v>0</v>
      </c>
      <c r="O25" s="12"/>
      <c r="P25" s="26">
        <f t="shared" si="6"/>
        <v>0</v>
      </c>
      <c r="Q25" s="8"/>
    </row>
    <row r="26" spans="1:17" x14ac:dyDescent="0.25">
      <c r="A26" s="15"/>
      <c r="B26" s="25" t="str">
        <f t="shared" si="0"/>
        <v>0</v>
      </c>
      <c r="C26" s="9"/>
      <c r="D26" s="9"/>
      <c r="E26" s="9"/>
      <c r="F26" s="9"/>
      <c r="G26" s="9"/>
      <c r="H26" s="27" t="str">
        <f t="shared" si="1"/>
        <v>0</v>
      </c>
      <c r="I26" s="9"/>
      <c r="J26" s="27" t="str">
        <f t="shared" si="2"/>
        <v>0</v>
      </c>
      <c r="K26" s="9"/>
      <c r="L26" s="27" t="str">
        <f t="shared" si="3"/>
        <v>0</v>
      </c>
      <c r="M26" s="28">
        <f t="shared" si="4"/>
        <v>0</v>
      </c>
      <c r="N26" s="29" t="str">
        <f t="shared" si="5"/>
        <v>0</v>
      </c>
      <c r="O26" s="12"/>
      <c r="P26" s="26">
        <f t="shared" si="6"/>
        <v>0</v>
      </c>
      <c r="Q26" s="8"/>
    </row>
    <row r="27" spans="1:17" x14ac:dyDescent="0.25">
      <c r="A27" s="15"/>
      <c r="B27" s="25" t="str">
        <f t="shared" si="0"/>
        <v>0</v>
      </c>
      <c r="C27" s="9"/>
      <c r="D27" s="9"/>
      <c r="E27" s="9"/>
      <c r="F27" s="9"/>
      <c r="G27" s="9"/>
      <c r="H27" s="27" t="str">
        <f t="shared" si="1"/>
        <v>0</v>
      </c>
      <c r="I27" s="9"/>
      <c r="J27" s="27" t="str">
        <f t="shared" si="2"/>
        <v>0</v>
      </c>
      <c r="K27" s="9"/>
      <c r="L27" s="27" t="str">
        <f t="shared" si="3"/>
        <v>0</v>
      </c>
      <c r="M27" s="28">
        <f t="shared" si="4"/>
        <v>0</v>
      </c>
      <c r="N27" s="29" t="str">
        <f t="shared" si="5"/>
        <v>0</v>
      </c>
      <c r="O27" s="12"/>
      <c r="P27" s="26">
        <f t="shared" si="6"/>
        <v>0</v>
      </c>
      <c r="Q27" s="8"/>
    </row>
    <row r="28" spans="1:17" x14ac:dyDescent="0.25">
      <c r="A28" s="15"/>
      <c r="B28" s="25" t="str">
        <f t="shared" si="0"/>
        <v>0</v>
      </c>
      <c r="C28" s="9"/>
      <c r="D28" s="9"/>
      <c r="E28" s="9"/>
      <c r="F28" s="9"/>
      <c r="G28" s="9"/>
      <c r="H28" s="27" t="str">
        <f t="shared" si="1"/>
        <v>0</v>
      </c>
      <c r="I28" s="9"/>
      <c r="J28" s="27" t="str">
        <f t="shared" si="2"/>
        <v>0</v>
      </c>
      <c r="K28" s="9"/>
      <c r="L28" s="27" t="str">
        <f t="shared" si="3"/>
        <v>0</v>
      </c>
      <c r="M28" s="28">
        <f t="shared" si="4"/>
        <v>0</v>
      </c>
      <c r="N28" s="29" t="str">
        <f t="shared" si="5"/>
        <v>0</v>
      </c>
      <c r="O28" s="12"/>
      <c r="P28" s="26">
        <f t="shared" si="6"/>
        <v>0</v>
      </c>
      <c r="Q28" s="8"/>
    </row>
    <row r="29" spans="1:17" x14ac:dyDescent="0.25">
      <c r="A29" s="15"/>
      <c r="B29" s="25" t="str">
        <f t="shared" si="0"/>
        <v>0</v>
      </c>
      <c r="C29" s="9"/>
      <c r="D29" s="9"/>
      <c r="E29" s="9"/>
      <c r="F29" s="9"/>
      <c r="G29" s="9"/>
      <c r="H29" s="27" t="str">
        <f t="shared" si="1"/>
        <v>0</v>
      </c>
      <c r="I29" s="9"/>
      <c r="J29" s="27" t="str">
        <f t="shared" si="2"/>
        <v>0</v>
      </c>
      <c r="K29" s="9"/>
      <c r="L29" s="27" t="str">
        <f t="shared" si="3"/>
        <v>0</v>
      </c>
      <c r="M29" s="28">
        <f t="shared" si="4"/>
        <v>0</v>
      </c>
      <c r="N29" s="29" t="str">
        <f t="shared" si="5"/>
        <v>0</v>
      </c>
      <c r="O29" s="12"/>
      <c r="P29" s="26">
        <f t="shared" si="6"/>
        <v>0</v>
      </c>
      <c r="Q29" s="8"/>
    </row>
    <row r="30" spans="1:17" x14ac:dyDescent="0.25">
      <c r="A30" s="15"/>
      <c r="B30" s="25" t="str">
        <f t="shared" si="0"/>
        <v>0</v>
      </c>
      <c r="C30" s="9"/>
      <c r="D30" s="9"/>
      <c r="E30" s="9"/>
      <c r="F30" s="9"/>
      <c r="G30" s="9"/>
      <c r="H30" s="27" t="str">
        <f t="shared" si="1"/>
        <v>0</v>
      </c>
      <c r="I30" s="9"/>
      <c r="J30" s="27" t="str">
        <f t="shared" si="2"/>
        <v>0</v>
      </c>
      <c r="K30" s="9"/>
      <c r="L30" s="27" t="str">
        <f t="shared" si="3"/>
        <v>0</v>
      </c>
      <c r="M30" s="28">
        <f t="shared" si="4"/>
        <v>0</v>
      </c>
      <c r="N30" s="29" t="str">
        <f t="shared" si="5"/>
        <v>0</v>
      </c>
      <c r="O30" s="12"/>
      <c r="P30" s="26">
        <f t="shared" si="6"/>
        <v>0</v>
      </c>
      <c r="Q30" s="8"/>
    </row>
    <row r="31" spans="1:17" x14ac:dyDescent="0.25">
      <c r="A31" s="15"/>
      <c r="B31" s="25" t="str">
        <f t="shared" si="0"/>
        <v>0</v>
      </c>
      <c r="C31" s="9"/>
      <c r="D31" s="9"/>
      <c r="E31" s="9"/>
      <c r="F31" s="9"/>
      <c r="G31" s="9"/>
      <c r="H31" s="27" t="str">
        <f t="shared" si="1"/>
        <v>0</v>
      </c>
      <c r="I31" s="9"/>
      <c r="J31" s="27" t="str">
        <f t="shared" si="2"/>
        <v>0</v>
      </c>
      <c r="K31" s="9"/>
      <c r="L31" s="27" t="str">
        <f t="shared" si="3"/>
        <v>0</v>
      </c>
      <c r="M31" s="28">
        <f t="shared" si="4"/>
        <v>0</v>
      </c>
      <c r="N31" s="29" t="str">
        <f t="shared" si="5"/>
        <v>0</v>
      </c>
      <c r="O31" s="12"/>
      <c r="P31" s="26">
        <f t="shared" si="6"/>
        <v>0</v>
      </c>
      <c r="Q31" s="8"/>
    </row>
    <row r="32" spans="1:17" x14ac:dyDescent="0.25">
      <c r="A32" s="15"/>
      <c r="B32" s="25" t="str">
        <f t="shared" si="0"/>
        <v>0</v>
      </c>
      <c r="C32" s="9"/>
      <c r="D32" s="9"/>
      <c r="E32" s="9"/>
      <c r="F32" s="9"/>
      <c r="G32" s="9"/>
      <c r="H32" s="27" t="str">
        <f t="shared" si="1"/>
        <v>0</v>
      </c>
      <c r="I32" s="9"/>
      <c r="J32" s="27" t="str">
        <f t="shared" si="2"/>
        <v>0</v>
      </c>
      <c r="K32" s="9"/>
      <c r="L32" s="27" t="str">
        <f t="shared" si="3"/>
        <v>0</v>
      </c>
      <c r="M32" s="28">
        <f t="shared" si="4"/>
        <v>0</v>
      </c>
      <c r="N32" s="29" t="str">
        <f t="shared" si="5"/>
        <v>0</v>
      </c>
      <c r="O32" s="12"/>
      <c r="P32" s="26">
        <f t="shared" si="6"/>
        <v>0</v>
      </c>
      <c r="Q32" s="8"/>
    </row>
    <row r="33" spans="1:17" x14ac:dyDescent="0.25">
      <c r="A33" s="15"/>
      <c r="B33" s="25" t="str">
        <f t="shared" si="0"/>
        <v>0</v>
      </c>
      <c r="C33" s="9"/>
      <c r="D33" s="9"/>
      <c r="E33" s="9"/>
      <c r="F33" s="9"/>
      <c r="G33" s="9"/>
      <c r="H33" s="27" t="str">
        <f t="shared" si="1"/>
        <v>0</v>
      </c>
      <c r="I33" s="9"/>
      <c r="J33" s="27" t="str">
        <f t="shared" si="2"/>
        <v>0</v>
      </c>
      <c r="K33" s="9"/>
      <c r="L33" s="27" t="str">
        <f t="shared" si="3"/>
        <v>0</v>
      </c>
      <c r="M33" s="28">
        <f t="shared" si="4"/>
        <v>0</v>
      </c>
      <c r="N33" s="29" t="str">
        <f t="shared" si="5"/>
        <v>0</v>
      </c>
      <c r="O33" s="12"/>
      <c r="P33" s="26">
        <f t="shared" si="6"/>
        <v>0</v>
      </c>
      <c r="Q33" s="8"/>
    </row>
    <row r="34" spans="1:17" x14ac:dyDescent="0.25">
      <c r="A34" s="15"/>
      <c r="B34" s="25" t="str">
        <f t="shared" si="0"/>
        <v>0</v>
      </c>
      <c r="C34" s="9"/>
      <c r="D34" s="9"/>
      <c r="E34" s="9"/>
      <c r="F34" s="9"/>
      <c r="G34" s="9"/>
      <c r="H34" s="27" t="str">
        <f t="shared" si="1"/>
        <v>0</v>
      </c>
      <c r="I34" s="9"/>
      <c r="J34" s="27" t="str">
        <f t="shared" si="2"/>
        <v>0</v>
      </c>
      <c r="K34" s="9"/>
      <c r="L34" s="27" t="str">
        <f t="shared" si="3"/>
        <v>0</v>
      </c>
      <c r="M34" s="28">
        <f t="shared" si="4"/>
        <v>0</v>
      </c>
      <c r="N34" s="29" t="str">
        <f t="shared" si="5"/>
        <v>0</v>
      </c>
      <c r="O34" s="12"/>
      <c r="P34" s="26">
        <f t="shared" si="6"/>
        <v>0</v>
      </c>
      <c r="Q34" s="8"/>
    </row>
    <row r="35" spans="1:17" x14ac:dyDescent="0.25">
      <c r="A35" s="15"/>
      <c r="B35" s="25" t="str">
        <f t="shared" si="0"/>
        <v>0</v>
      </c>
      <c r="C35" s="9"/>
      <c r="D35" s="9"/>
      <c r="E35" s="9"/>
      <c r="F35" s="9"/>
      <c r="G35" s="9"/>
      <c r="H35" s="27" t="str">
        <f t="shared" si="1"/>
        <v>0</v>
      </c>
      <c r="I35" s="9"/>
      <c r="J35" s="27" t="str">
        <f t="shared" si="2"/>
        <v>0</v>
      </c>
      <c r="K35" s="9"/>
      <c r="L35" s="27" t="str">
        <f t="shared" si="3"/>
        <v>0</v>
      </c>
      <c r="M35" s="28">
        <f t="shared" si="4"/>
        <v>0</v>
      </c>
      <c r="N35" s="29" t="str">
        <f t="shared" si="5"/>
        <v>0</v>
      </c>
      <c r="O35" s="12"/>
      <c r="P35" s="26">
        <f t="shared" si="6"/>
        <v>0</v>
      </c>
      <c r="Q35" s="8"/>
    </row>
    <row r="36" spans="1:17" x14ac:dyDescent="0.25">
      <c r="A36" s="15"/>
      <c r="B36" s="25" t="str">
        <f t="shared" si="0"/>
        <v>0</v>
      </c>
      <c r="C36" s="9"/>
      <c r="D36" s="9"/>
      <c r="E36" s="9"/>
      <c r="F36" s="9"/>
      <c r="G36" s="9"/>
      <c r="H36" s="27" t="str">
        <f t="shared" si="1"/>
        <v>0</v>
      </c>
      <c r="I36" s="9"/>
      <c r="J36" s="27" t="str">
        <f t="shared" si="2"/>
        <v>0</v>
      </c>
      <c r="K36" s="9"/>
      <c r="L36" s="27" t="str">
        <f t="shared" si="3"/>
        <v>0</v>
      </c>
      <c r="M36" s="28">
        <f t="shared" si="4"/>
        <v>0</v>
      </c>
      <c r="N36" s="29" t="str">
        <f t="shared" si="5"/>
        <v>0</v>
      </c>
      <c r="O36" s="12"/>
      <c r="P36" s="26">
        <f t="shared" si="6"/>
        <v>0</v>
      </c>
      <c r="Q36" s="8"/>
    </row>
    <row r="37" spans="1:17" x14ac:dyDescent="0.25">
      <c r="A37" s="15"/>
      <c r="B37" s="25" t="str">
        <f t="shared" si="0"/>
        <v>0</v>
      </c>
      <c r="C37" s="9"/>
      <c r="D37" s="9"/>
      <c r="E37" s="9"/>
      <c r="F37" s="9"/>
      <c r="G37" s="9"/>
      <c r="H37" s="27" t="str">
        <f t="shared" si="1"/>
        <v>0</v>
      </c>
      <c r="I37" s="9"/>
      <c r="J37" s="27" t="str">
        <f t="shared" si="2"/>
        <v>0</v>
      </c>
      <c r="K37" s="9"/>
      <c r="L37" s="27" t="str">
        <f t="shared" si="3"/>
        <v>0</v>
      </c>
      <c r="M37" s="28">
        <f t="shared" si="4"/>
        <v>0</v>
      </c>
      <c r="N37" s="29" t="str">
        <f t="shared" si="5"/>
        <v>0</v>
      </c>
      <c r="O37" s="12"/>
      <c r="P37" s="26">
        <f t="shared" si="6"/>
        <v>0</v>
      </c>
      <c r="Q37" s="8"/>
    </row>
    <row r="38" spans="1:17" x14ac:dyDescent="0.25">
      <c r="A38" s="15"/>
      <c r="B38" s="25" t="str">
        <f t="shared" si="0"/>
        <v>0</v>
      </c>
      <c r="C38" s="9"/>
      <c r="D38" s="9"/>
      <c r="E38" s="9"/>
      <c r="F38" s="9"/>
      <c r="G38" s="9"/>
      <c r="H38" s="27" t="str">
        <f t="shared" si="1"/>
        <v>0</v>
      </c>
      <c r="I38" s="9"/>
      <c r="J38" s="27" t="str">
        <f t="shared" si="2"/>
        <v>0</v>
      </c>
      <c r="K38" s="9"/>
      <c r="L38" s="27" t="str">
        <f t="shared" si="3"/>
        <v>0</v>
      </c>
      <c r="M38" s="28">
        <f t="shared" si="4"/>
        <v>0</v>
      </c>
      <c r="N38" s="29" t="str">
        <f t="shared" si="5"/>
        <v>0</v>
      </c>
      <c r="O38" s="12"/>
      <c r="P38" s="26">
        <f t="shared" si="6"/>
        <v>0</v>
      </c>
      <c r="Q38" s="8"/>
    </row>
    <row r="39" spans="1:17" x14ac:dyDescent="0.25">
      <c r="A39" s="15"/>
      <c r="B39" s="25" t="str">
        <f t="shared" si="0"/>
        <v>0</v>
      </c>
      <c r="C39" s="9"/>
      <c r="D39" s="9"/>
      <c r="E39" s="9"/>
      <c r="F39" s="9"/>
      <c r="G39" s="9"/>
      <c r="H39" s="27" t="str">
        <f t="shared" si="1"/>
        <v>0</v>
      </c>
      <c r="I39" s="9"/>
      <c r="J39" s="27" t="str">
        <f t="shared" si="2"/>
        <v>0</v>
      </c>
      <c r="K39" s="9"/>
      <c r="L39" s="27" t="str">
        <f t="shared" si="3"/>
        <v>0</v>
      </c>
      <c r="M39" s="28">
        <f t="shared" si="4"/>
        <v>0</v>
      </c>
      <c r="N39" s="29" t="str">
        <f t="shared" si="5"/>
        <v>0</v>
      </c>
      <c r="O39" s="12"/>
      <c r="P39" s="26">
        <f t="shared" si="6"/>
        <v>0</v>
      </c>
      <c r="Q39" s="8"/>
    </row>
    <row r="40" spans="1:17" x14ac:dyDescent="0.25">
      <c r="A40" s="15"/>
      <c r="B40" s="25" t="str">
        <f t="shared" si="0"/>
        <v>0</v>
      </c>
      <c r="C40" s="9"/>
      <c r="D40" s="9"/>
      <c r="E40" s="9"/>
      <c r="F40" s="9"/>
      <c r="G40" s="9"/>
      <c r="H40" s="27" t="str">
        <f t="shared" si="1"/>
        <v>0</v>
      </c>
      <c r="I40" s="9"/>
      <c r="J40" s="27" t="str">
        <f t="shared" si="2"/>
        <v>0</v>
      </c>
      <c r="K40" s="9"/>
      <c r="L40" s="27" t="str">
        <f t="shared" si="3"/>
        <v>0</v>
      </c>
      <c r="M40" s="28">
        <f t="shared" si="4"/>
        <v>0</v>
      </c>
      <c r="N40" s="29" t="str">
        <f t="shared" si="5"/>
        <v>0</v>
      </c>
      <c r="O40" s="12"/>
      <c r="P40" s="26">
        <f t="shared" si="6"/>
        <v>0</v>
      </c>
      <c r="Q40" s="8"/>
    </row>
    <row r="41" spans="1:17" x14ac:dyDescent="0.25">
      <c r="A41" s="15"/>
      <c r="B41" s="25" t="str">
        <f t="shared" si="0"/>
        <v>0</v>
      </c>
      <c r="C41" s="9"/>
      <c r="D41" s="9"/>
      <c r="E41" s="9"/>
      <c r="F41" s="9"/>
      <c r="G41" s="9"/>
      <c r="H41" s="27" t="str">
        <f t="shared" si="1"/>
        <v>0</v>
      </c>
      <c r="I41" s="9"/>
      <c r="J41" s="27" t="str">
        <f t="shared" si="2"/>
        <v>0</v>
      </c>
      <c r="K41" s="9"/>
      <c r="L41" s="27" t="str">
        <f t="shared" si="3"/>
        <v>0</v>
      </c>
      <c r="M41" s="28">
        <f t="shared" si="4"/>
        <v>0</v>
      </c>
      <c r="N41" s="29" t="str">
        <f t="shared" si="5"/>
        <v>0</v>
      </c>
      <c r="O41" s="12"/>
      <c r="P41" s="26">
        <f t="shared" si="6"/>
        <v>0</v>
      </c>
      <c r="Q41" s="8"/>
    </row>
    <row r="42" spans="1:17" x14ac:dyDescent="0.25">
      <c r="A42" s="15"/>
      <c r="B42" s="25" t="str">
        <f t="shared" si="0"/>
        <v>0</v>
      </c>
      <c r="C42" s="9"/>
      <c r="D42" s="9"/>
      <c r="E42" s="9"/>
      <c r="F42" s="9"/>
      <c r="G42" s="9"/>
      <c r="H42" s="27" t="str">
        <f t="shared" si="1"/>
        <v>0</v>
      </c>
      <c r="I42" s="9"/>
      <c r="J42" s="27" t="str">
        <f t="shared" si="2"/>
        <v>0</v>
      </c>
      <c r="K42" s="9"/>
      <c r="L42" s="27" t="str">
        <f t="shared" si="3"/>
        <v>0</v>
      </c>
      <c r="M42" s="28">
        <f t="shared" si="4"/>
        <v>0</v>
      </c>
      <c r="N42" s="29" t="str">
        <f t="shared" si="5"/>
        <v>0</v>
      </c>
      <c r="O42" s="12"/>
      <c r="P42" s="26">
        <f t="shared" si="6"/>
        <v>0</v>
      </c>
      <c r="Q42" s="8"/>
    </row>
    <row r="43" spans="1:17" x14ac:dyDescent="0.25">
      <c r="A43" s="15"/>
      <c r="B43" s="25" t="str">
        <f t="shared" si="0"/>
        <v>0</v>
      </c>
      <c r="C43" s="9"/>
      <c r="D43" s="9"/>
      <c r="E43" s="9"/>
      <c r="F43" s="9"/>
      <c r="G43" s="9"/>
      <c r="H43" s="27" t="str">
        <f t="shared" si="1"/>
        <v>0</v>
      </c>
      <c r="I43" s="9"/>
      <c r="J43" s="27" t="str">
        <f t="shared" si="2"/>
        <v>0</v>
      </c>
      <c r="K43" s="9"/>
      <c r="L43" s="27" t="str">
        <f t="shared" si="3"/>
        <v>0</v>
      </c>
      <c r="M43" s="28">
        <f t="shared" si="4"/>
        <v>0</v>
      </c>
      <c r="N43" s="29" t="str">
        <f t="shared" si="5"/>
        <v>0</v>
      </c>
      <c r="O43" s="12"/>
      <c r="P43" s="26">
        <f t="shared" si="6"/>
        <v>0</v>
      </c>
      <c r="Q43" s="8"/>
    </row>
    <row r="44" spans="1:17" x14ac:dyDescent="0.25">
      <c r="A44" s="15"/>
      <c r="B44" s="25" t="str">
        <f t="shared" si="0"/>
        <v>0</v>
      </c>
      <c r="C44" s="9"/>
      <c r="D44" s="9"/>
      <c r="E44" s="9"/>
      <c r="F44" s="9"/>
      <c r="G44" s="9"/>
      <c r="H44" s="27" t="str">
        <f t="shared" si="1"/>
        <v>0</v>
      </c>
      <c r="I44" s="9"/>
      <c r="J44" s="27" t="str">
        <f t="shared" si="2"/>
        <v>0</v>
      </c>
      <c r="K44" s="9"/>
      <c r="L44" s="27" t="str">
        <f t="shared" si="3"/>
        <v>0</v>
      </c>
      <c r="M44" s="28">
        <f t="shared" si="4"/>
        <v>0</v>
      </c>
      <c r="N44" s="29" t="str">
        <f t="shared" si="5"/>
        <v>0</v>
      </c>
      <c r="O44" s="12"/>
      <c r="P44" s="26">
        <f t="shared" si="6"/>
        <v>0</v>
      </c>
      <c r="Q44" s="8"/>
    </row>
    <row r="45" spans="1:17" x14ac:dyDescent="0.25">
      <c r="A45" s="15"/>
      <c r="B45" s="25" t="str">
        <f t="shared" si="0"/>
        <v>0</v>
      </c>
      <c r="C45" s="9"/>
      <c r="D45" s="9"/>
      <c r="E45" s="9"/>
      <c r="F45" s="9"/>
      <c r="G45" s="9"/>
      <c r="H45" s="27" t="str">
        <f t="shared" si="1"/>
        <v>0</v>
      </c>
      <c r="I45" s="9"/>
      <c r="J45" s="27" t="str">
        <f t="shared" si="2"/>
        <v>0</v>
      </c>
      <c r="K45" s="9"/>
      <c r="L45" s="27" t="str">
        <f t="shared" si="3"/>
        <v>0</v>
      </c>
      <c r="M45" s="28">
        <f t="shared" si="4"/>
        <v>0</v>
      </c>
      <c r="N45" s="29" t="str">
        <f t="shared" si="5"/>
        <v>0</v>
      </c>
      <c r="O45" s="12"/>
      <c r="P45" s="26">
        <f t="shared" si="6"/>
        <v>0</v>
      </c>
      <c r="Q45" s="8"/>
    </row>
    <row r="46" spans="1:17" x14ac:dyDescent="0.25">
      <c r="A46" s="15"/>
      <c r="B46" s="25" t="str">
        <f t="shared" si="0"/>
        <v>0</v>
      </c>
      <c r="C46" s="9"/>
      <c r="D46" s="9"/>
      <c r="E46" s="9"/>
      <c r="F46" s="9"/>
      <c r="G46" s="9"/>
      <c r="H46" s="27" t="str">
        <f t="shared" si="1"/>
        <v>0</v>
      </c>
      <c r="I46" s="9"/>
      <c r="J46" s="27" t="str">
        <f t="shared" si="2"/>
        <v>0</v>
      </c>
      <c r="K46" s="9"/>
      <c r="L46" s="27" t="str">
        <f t="shared" si="3"/>
        <v>0</v>
      </c>
      <c r="M46" s="28">
        <f t="shared" si="4"/>
        <v>0</v>
      </c>
      <c r="N46" s="29" t="str">
        <f t="shared" si="5"/>
        <v>0</v>
      </c>
      <c r="O46" s="12"/>
      <c r="P46" s="26">
        <f t="shared" si="6"/>
        <v>0</v>
      </c>
      <c r="Q46" s="8"/>
    </row>
    <row r="47" spans="1:17" x14ac:dyDescent="0.25">
      <c r="A47" s="15"/>
      <c r="B47" s="25" t="str">
        <f t="shared" si="0"/>
        <v>0</v>
      </c>
      <c r="C47" s="9"/>
      <c r="D47" s="9"/>
      <c r="E47" s="9"/>
      <c r="F47" s="9"/>
      <c r="G47" s="9"/>
      <c r="H47" s="27" t="str">
        <f t="shared" si="1"/>
        <v>0</v>
      </c>
      <c r="I47" s="9"/>
      <c r="J47" s="27" t="str">
        <f t="shared" si="2"/>
        <v>0</v>
      </c>
      <c r="K47" s="9"/>
      <c r="L47" s="27" t="str">
        <f t="shared" si="3"/>
        <v>0</v>
      </c>
      <c r="M47" s="28">
        <f t="shared" si="4"/>
        <v>0</v>
      </c>
      <c r="N47" s="29" t="str">
        <f t="shared" si="5"/>
        <v>0</v>
      </c>
      <c r="O47" s="12"/>
      <c r="P47" s="26">
        <f t="shared" si="6"/>
        <v>0</v>
      </c>
      <c r="Q47" s="8"/>
    </row>
    <row r="48" spans="1:17" x14ac:dyDescent="0.25">
      <c r="A48" s="15"/>
      <c r="B48" s="25" t="str">
        <f t="shared" si="0"/>
        <v>0</v>
      </c>
      <c r="C48" s="9"/>
      <c r="D48" s="9"/>
      <c r="E48" s="9"/>
      <c r="F48" s="9"/>
      <c r="G48" s="9"/>
      <c r="H48" s="27" t="str">
        <f t="shared" si="1"/>
        <v>0</v>
      </c>
      <c r="I48" s="9"/>
      <c r="J48" s="27" t="str">
        <f t="shared" si="2"/>
        <v>0</v>
      </c>
      <c r="K48" s="9"/>
      <c r="L48" s="27" t="str">
        <f t="shared" si="3"/>
        <v>0</v>
      </c>
      <c r="M48" s="28">
        <f t="shared" si="4"/>
        <v>0</v>
      </c>
      <c r="N48" s="29" t="str">
        <f t="shared" si="5"/>
        <v>0</v>
      </c>
      <c r="O48" s="12"/>
      <c r="P48" s="26">
        <f t="shared" si="6"/>
        <v>0</v>
      </c>
      <c r="Q48" s="8"/>
    </row>
    <row r="49" spans="1:17" x14ac:dyDescent="0.25">
      <c r="A49" s="15"/>
      <c r="B49" s="25" t="str">
        <f t="shared" si="0"/>
        <v>0</v>
      </c>
      <c r="C49" s="9"/>
      <c r="D49" s="9"/>
      <c r="E49" s="9"/>
      <c r="F49" s="9"/>
      <c r="G49" s="9"/>
      <c r="H49" s="27" t="str">
        <f t="shared" si="1"/>
        <v>0</v>
      </c>
      <c r="I49" s="9"/>
      <c r="J49" s="27" t="str">
        <f t="shared" si="2"/>
        <v>0</v>
      </c>
      <c r="K49" s="9"/>
      <c r="L49" s="27" t="str">
        <f t="shared" si="3"/>
        <v>0</v>
      </c>
      <c r="M49" s="28">
        <f t="shared" si="4"/>
        <v>0</v>
      </c>
      <c r="N49" s="29" t="str">
        <f t="shared" si="5"/>
        <v>0</v>
      </c>
      <c r="O49" s="12"/>
      <c r="P49" s="26">
        <f t="shared" si="6"/>
        <v>0</v>
      </c>
      <c r="Q49" s="8"/>
    </row>
    <row r="50" spans="1:17" x14ac:dyDescent="0.25">
      <c r="A50" s="15"/>
      <c r="B50" s="25" t="str">
        <f t="shared" si="0"/>
        <v>0</v>
      </c>
      <c r="C50" s="9"/>
      <c r="D50" s="9"/>
      <c r="E50" s="9"/>
      <c r="F50" s="9"/>
      <c r="G50" s="9"/>
      <c r="H50" s="27" t="str">
        <f t="shared" si="1"/>
        <v>0</v>
      </c>
      <c r="I50" s="9"/>
      <c r="J50" s="27" t="str">
        <f t="shared" si="2"/>
        <v>0</v>
      </c>
      <c r="K50" s="9"/>
      <c r="L50" s="27" t="str">
        <f t="shared" si="3"/>
        <v>0</v>
      </c>
      <c r="M50" s="28">
        <f t="shared" si="4"/>
        <v>0</v>
      </c>
      <c r="N50" s="29" t="str">
        <f t="shared" si="5"/>
        <v>0</v>
      </c>
      <c r="O50" s="12"/>
      <c r="P50" s="26">
        <f t="shared" si="6"/>
        <v>0</v>
      </c>
      <c r="Q50" s="8"/>
    </row>
    <row r="51" spans="1:17" x14ac:dyDescent="0.25">
      <c r="A51" s="15"/>
      <c r="B51" s="25" t="str">
        <f t="shared" si="0"/>
        <v>0</v>
      </c>
      <c r="C51" s="9"/>
      <c r="D51" s="9"/>
      <c r="E51" s="9"/>
      <c r="F51" s="9"/>
      <c r="G51" s="9"/>
      <c r="H51" s="27" t="str">
        <f t="shared" si="1"/>
        <v>0</v>
      </c>
      <c r="I51" s="9"/>
      <c r="J51" s="27" t="str">
        <f t="shared" si="2"/>
        <v>0</v>
      </c>
      <c r="K51" s="9"/>
      <c r="L51" s="27" t="str">
        <f t="shared" si="3"/>
        <v>0</v>
      </c>
      <c r="M51" s="28">
        <f t="shared" si="4"/>
        <v>0</v>
      </c>
      <c r="N51" s="29" t="str">
        <f t="shared" si="5"/>
        <v>0</v>
      </c>
      <c r="O51" s="12"/>
      <c r="P51" s="26">
        <f t="shared" si="6"/>
        <v>0</v>
      </c>
      <c r="Q51" s="8"/>
    </row>
    <row r="52" spans="1:17" x14ac:dyDescent="0.25">
      <c r="A52" s="15"/>
      <c r="B52" s="25" t="str">
        <f t="shared" si="0"/>
        <v>0</v>
      </c>
      <c r="C52" s="9"/>
      <c r="D52" s="9"/>
      <c r="E52" s="9"/>
      <c r="F52" s="9"/>
      <c r="G52" s="9"/>
      <c r="H52" s="27" t="str">
        <f t="shared" si="1"/>
        <v>0</v>
      </c>
      <c r="I52" s="9"/>
      <c r="J52" s="27" t="str">
        <f t="shared" si="2"/>
        <v>0</v>
      </c>
      <c r="K52" s="9"/>
      <c r="L52" s="27" t="str">
        <f t="shared" si="3"/>
        <v>0</v>
      </c>
      <c r="M52" s="28">
        <f t="shared" si="4"/>
        <v>0</v>
      </c>
      <c r="N52" s="29" t="str">
        <f t="shared" si="5"/>
        <v>0</v>
      </c>
      <c r="O52" s="12"/>
      <c r="P52" s="26">
        <f t="shared" si="6"/>
        <v>0</v>
      </c>
      <c r="Q52" s="8"/>
    </row>
    <row r="53" spans="1:17" x14ac:dyDescent="0.25">
      <c r="A53" s="15"/>
      <c r="B53" s="25" t="str">
        <f t="shared" si="0"/>
        <v>0</v>
      </c>
      <c r="C53" s="9"/>
      <c r="D53" s="9"/>
      <c r="E53" s="9"/>
      <c r="F53" s="9"/>
      <c r="G53" s="9"/>
      <c r="H53" s="27" t="str">
        <f t="shared" si="1"/>
        <v>0</v>
      </c>
      <c r="I53" s="9"/>
      <c r="J53" s="27" t="str">
        <f t="shared" si="2"/>
        <v>0</v>
      </c>
      <c r="K53" s="9"/>
      <c r="L53" s="27" t="str">
        <f t="shared" si="3"/>
        <v>0</v>
      </c>
      <c r="M53" s="28">
        <f t="shared" si="4"/>
        <v>0</v>
      </c>
      <c r="N53" s="29" t="str">
        <f t="shared" si="5"/>
        <v>0</v>
      </c>
      <c r="O53" s="12"/>
      <c r="P53" s="26">
        <f t="shared" si="6"/>
        <v>0</v>
      </c>
      <c r="Q53" s="8"/>
    </row>
    <row r="54" spans="1:17" x14ac:dyDescent="0.25">
      <c r="A54" s="15"/>
      <c r="B54" s="25" t="str">
        <f t="shared" si="0"/>
        <v>0</v>
      </c>
      <c r="C54" s="9"/>
      <c r="D54" s="9"/>
      <c r="E54" s="9"/>
      <c r="F54" s="9"/>
      <c r="G54" s="9"/>
      <c r="H54" s="27" t="str">
        <f t="shared" si="1"/>
        <v>0</v>
      </c>
      <c r="I54" s="9"/>
      <c r="J54" s="27" t="str">
        <f t="shared" si="2"/>
        <v>0</v>
      </c>
      <c r="K54" s="9"/>
      <c r="L54" s="27" t="str">
        <f t="shared" si="3"/>
        <v>0</v>
      </c>
      <c r="M54" s="28">
        <f t="shared" si="4"/>
        <v>0</v>
      </c>
      <c r="N54" s="29" t="str">
        <f t="shared" si="5"/>
        <v>0</v>
      </c>
      <c r="O54" s="12"/>
      <c r="P54" s="26">
        <f t="shared" si="6"/>
        <v>0</v>
      </c>
      <c r="Q54" s="8"/>
    </row>
    <row r="55" spans="1:17" x14ac:dyDescent="0.25">
      <c r="A55" s="15"/>
      <c r="B55" s="25" t="str">
        <f t="shared" si="0"/>
        <v>0</v>
      </c>
      <c r="C55" s="9"/>
      <c r="D55" s="9"/>
      <c r="E55" s="9"/>
      <c r="F55" s="9"/>
      <c r="G55" s="9"/>
      <c r="H55" s="27" t="str">
        <f t="shared" si="1"/>
        <v>0</v>
      </c>
      <c r="I55" s="9"/>
      <c r="J55" s="27" t="str">
        <f t="shared" si="2"/>
        <v>0</v>
      </c>
      <c r="K55" s="9"/>
      <c r="L55" s="27" t="str">
        <f t="shared" si="3"/>
        <v>0</v>
      </c>
      <c r="M55" s="28">
        <f t="shared" si="4"/>
        <v>0</v>
      </c>
      <c r="N55" s="29" t="str">
        <f t="shared" si="5"/>
        <v>0</v>
      </c>
      <c r="O55" s="12"/>
      <c r="P55" s="26">
        <f t="shared" si="6"/>
        <v>0</v>
      </c>
      <c r="Q55" s="8"/>
    </row>
    <row r="56" spans="1:17" x14ac:dyDescent="0.25">
      <c r="A56" s="15"/>
      <c r="B56" s="25" t="str">
        <f t="shared" si="0"/>
        <v>0</v>
      </c>
      <c r="C56" s="9"/>
      <c r="D56" s="9"/>
      <c r="E56" s="9"/>
      <c r="F56" s="9"/>
      <c r="G56" s="9"/>
      <c r="H56" s="27" t="str">
        <f t="shared" si="1"/>
        <v>0</v>
      </c>
      <c r="I56" s="9"/>
      <c r="J56" s="27" t="str">
        <f t="shared" si="2"/>
        <v>0</v>
      </c>
      <c r="K56" s="9"/>
      <c r="L56" s="27" t="str">
        <f t="shared" si="3"/>
        <v>0</v>
      </c>
      <c r="M56" s="28">
        <f t="shared" si="4"/>
        <v>0</v>
      </c>
      <c r="N56" s="29" t="str">
        <f t="shared" si="5"/>
        <v>0</v>
      </c>
      <c r="O56" s="12"/>
      <c r="P56" s="26">
        <f t="shared" si="6"/>
        <v>0</v>
      </c>
      <c r="Q56" s="8"/>
    </row>
    <row r="57" spans="1:17" x14ac:dyDescent="0.25">
      <c r="A57" s="15"/>
      <c r="B57" s="25" t="str">
        <f t="shared" si="0"/>
        <v>0</v>
      </c>
      <c r="C57" s="9"/>
      <c r="D57" s="9"/>
      <c r="E57" s="9"/>
      <c r="F57" s="9"/>
      <c r="G57" s="9"/>
      <c r="H57" s="27" t="str">
        <f t="shared" si="1"/>
        <v>0</v>
      </c>
      <c r="I57" s="9"/>
      <c r="J57" s="27" t="str">
        <f t="shared" si="2"/>
        <v>0</v>
      </c>
      <c r="K57" s="9"/>
      <c r="L57" s="27" t="str">
        <f t="shared" si="3"/>
        <v>0</v>
      </c>
      <c r="M57" s="28">
        <f t="shared" si="4"/>
        <v>0</v>
      </c>
      <c r="N57" s="29" t="str">
        <f t="shared" si="5"/>
        <v>0</v>
      </c>
      <c r="O57" s="12"/>
      <c r="P57" s="26">
        <f t="shared" si="6"/>
        <v>0</v>
      </c>
      <c r="Q57" s="8"/>
    </row>
    <row r="58" spans="1:17" x14ac:dyDescent="0.25">
      <c r="A58" s="15"/>
      <c r="B58" s="25" t="str">
        <f t="shared" si="0"/>
        <v>0</v>
      </c>
      <c r="C58" s="9"/>
      <c r="D58" s="9"/>
      <c r="E58" s="9"/>
      <c r="F58" s="9"/>
      <c r="G58" s="9"/>
      <c r="H58" s="27" t="str">
        <f t="shared" si="1"/>
        <v>0</v>
      </c>
      <c r="I58" s="9"/>
      <c r="J58" s="27" t="str">
        <f t="shared" si="2"/>
        <v>0</v>
      </c>
      <c r="K58" s="9"/>
      <c r="L58" s="27" t="str">
        <f t="shared" si="3"/>
        <v>0</v>
      </c>
      <c r="M58" s="28">
        <f t="shared" si="4"/>
        <v>0</v>
      </c>
      <c r="N58" s="29" t="str">
        <f t="shared" si="5"/>
        <v>0</v>
      </c>
      <c r="O58" s="12"/>
      <c r="P58" s="26">
        <f t="shared" si="6"/>
        <v>0</v>
      </c>
      <c r="Q58" s="8"/>
    </row>
    <row r="59" spans="1:17" x14ac:dyDescent="0.25">
      <c r="A59" s="15"/>
      <c r="B59" s="25" t="str">
        <f t="shared" si="0"/>
        <v>0</v>
      </c>
      <c r="C59" s="9"/>
      <c r="D59" s="9"/>
      <c r="E59" s="9"/>
      <c r="F59" s="9"/>
      <c r="G59" s="9"/>
      <c r="H59" s="27" t="str">
        <f t="shared" si="1"/>
        <v>0</v>
      </c>
      <c r="I59" s="9"/>
      <c r="J59" s="27" t="str">
        <f t="shared" si="2"/>
        <v>0</v>
      </c>
      <c r="K59" s="9"/>
      <c r="L59" s="27" t="str">
        <f t="shared" si="3"/>
        <v>0</v>
      </c>
      <c r="M59" s="28">
        <f t="shared" si="4"/>
        <v>0</v>
      </c>
      <c r="N59" s="29" t="str">
        <f t="shared" si="5"/>
        <v>0</v>
      </c>
      <c r="O59" s="12"/>
      <c r="P59" s="26">
        <f t="shared" si="6"/>
        <v>0</v>
      </c>
      <c r="Q59" s="8"/>
    </row>
    <row r="60" spans="1:17" x14ac:dyDescent="0.25">
      <c r="A60" s="15"/>
      <c r="B60" s="25" t="str">
        <f t="shared" si="0"/>
        <v>0</v>
      </c>
      <c r="C60" s="9"/>
      <c r="D60" s="9"/>
      <c r="E60" s="9"/>
      <c r="F60" s="9"/>
      <c r="G60" s="9"/>
      <c r="H60" s="27" t="str">
        <f t="shared" si="1"/>
        <v>0</v>
      </c>
      <c r="I60" s="9"/>
      <c r="J60" s="27" t="str">
        <f t="shared" si="2"/>
        <v>0</v>
      </c>
      <c r="K60" s="9"/>
      <c r="L60" s="27" t="str">
        <f t="shared" si="3"/>
        <v>0</v>
      </c>
      <c r="M60" s="28">
        <f t="shared" si="4"/>
        <v>0</v>
      </c>
      <c r="N60" s="29" t="str">
        <f t="shared" si="5"/>
        <v>0</v>
      </c>
      <c r="O60" s="12"/>
      <c r="P60" s="26">
        <f t="shared" si="6"/>
        <v>0</v>
      </c>
      <c r="Q60" s="8"/>
    </row>
    <row r="61" spans="1:17" x14ac:dyDescent="0.25">
      <c r="A61" s="15"/>
      <c r="B61" s="25" t="str">
        <f t="shared" si="0"/>
        <v>0</v>
      </c>
      <c r="C61" s="9"/>
      <c r="D61" s="9"/>
      <c r="E61" s="9"/>
      <c r="F61" s="9"/>
      <c r="G61" s="9"/>
      <c r="H61" s="27" t="str">
        <f t="shared" si="1"/>
        <v>0</v>
      </c>
      <c r="I61" s="9"/>
      <c r="J61" s="27" t="str">
        <f t="shared" si="2"/>
        <v>0</v>
      </c>
      <c r="K61" s="9"/>
      <c r="L61" s="27" t="str">
        <f t="shared" si="3"/>
        <v>0</v>
      </c>
      <c r="M61" s="28">
        <f t="shared" si="4"/>
        <v>0</v>
      </c>
      <c r="N61" s="29" t="str">
        <f t="shared" si="5"/>
        <v>0</v>
      </c>
      <c r="O61" s="12"/>
      <c r="P61" s="26">
        <f t="shared" si="6"/>
        <v>0</v>
      </c>
      <c r="Q61" s="8"/>
    </row>
    <row r="62" spans="1:17" x14ac:dyDescent="0.25">
      <c r="A62" s="15"/>
      <c r="B62" s="25" t="str">
        <f t="shared" si="0"/>
        <v>0</v>
      </c>
      <c r="C62" s="9"/>
      <c r="D62" s="9"/>
      <c r="E62" s="9"/>
      <c r="F62" s="9"/>
      <c r="G62" s="9"/>
      <c r="H62" s="27" t="str">
        <f t="shared" si="1"/>
        <v>0</v>
      </c>
      <c r="I62" s="9"/>
      <c r="J62" s="27" t="str">
        <f t="shared" si="2"/>
        <v>0</v>
      </c>
      <c r="K62" s="9"/>
      <c r="L62" s="27" t="str">
        <f t="shared" si="3"/>
        <v>0</v>
      </c>
      <c r="M62" s="28">
        <f t="shared" si="4"/>
        <v>0</v>
      </c>
      <c r="N62" s="29" t="str">
        <f t="shared" si="5"/>
        <v>0</v>
      </c>
      <c r="O62" s="12"/>
      <c r="P62" s="26">
        <f t="shared" si="6"/>
        <v>0</v>
      </c>
      <c r="Q62" s="8"/>
    </row>
    <row r="63" spans="1:17" x14ac:dyDescent="0.25">
      <c r="A63" s="15"/>
      <c r="B63" s="25" t="str">
        <f t="shared" si="0"/>
        <v>0</v>
      </c>
      <c r="C63" s="9"/>
      <c r="D63" s="9"/>
      <c r="E63" s="9"/>
      <c r="F63" s="9"/>
      <c r="G63" s="9"/>
      <c r="H63" s="27" t="str">
        <f t="shared" si="1"/>
        <v>0</v>
      </c>
      <c r="I63" s="9"/>
      <c r="J63" s="27" t="str">
        <f t="shared" si="2"/>
        <v>0</v>
      </c>
      <c r="K63" s="9"/>
      <c r="L63" s="27" t="str">
        <f t="shared" si="3"/>
        <v>0</v>
      </c>
      <c r="M63" s="28">
        <f t="shared" si="4"/>
        <v>0</v>
      </c>
      <c r="N63" s="29" t="str">
        <f t="shared" si="5"/>
        <v>0</v>
      </c>
      <c r="O63" s="12"/>
      <c r="P63" s="26">
        <f t="shared" si="6"/>
        <v>0</v>
      </c>
      <c r="Q63" s="8"/>
    </row>
    <row r="64" spans="1:17" x14ac:dyDescent="0.25">
      <c r="A64" s="15"/>
      <c r="B64" s="25" t="str">
        <f t="shared" si="0"/>
        <v>0</v>
      </c>
      <c r="C64" s="9"/>
      <c r="D64" s="9"/>
      <c r="E64" s="9"/>
      <c r="F64" s="9"/>
      <c r="G64" s="9"/>
      <c r="H64" s="27" t="str">
        <f t="shared" si="1"/>
        <v>0</v>
      </c>
      <c r="I64" s="9"/>
      <c r="J64" s="27" t="str">
        <f t="shared" si="2"/>
        <v>0</v>
      </c>
      <c r="K64" s="9"/>
      <c r="L64" s="27" t="str">
        <f t="shared" si="3"/>
        <v>0</v>
      </c>
      <c r="M64" s="28">
        <f t="shared" si="4"/>
        <v>0</v>
      </c>
      <c r="N64" s="29" t="str">
        <f t="shared" si="5"/>
        <v>0</v>
      </c>
      <c r="O64" s="12"/>
      <c r="P64" s="26">
        <f t="shared" si="6"/>
        <v>0</v>
      </c>
      <c r="Q64" s="8"/>
    </row>
    <row r="65" spans="1:17" ht="15.75" thickBot="1" x14ac:dyDescent="0.3">
      <c r="A65" s="15"/>
      <c r="B65" s="25" t="str">
        <f t="shared" si="0"/>
        <v>0</v>
      </c>
      <c r="C65" s="10"/>
      <c r="D65" s="10"/>
      <c r="E65" s="10"/>
      <c r="F65" s="10"/>
      <c r="G65" s="10"/>
      <c r="H65" s="27" t="str">
        <f t="shared" si="1"/>
        <v>0</v>
      </c>
      <c r="I65" s="10"/>
      <c r="J65" s="27" t="str">
        <f t="shared" si="2"/>
        <v>0</v>
      </c>
      <c r="K65" s="10"/>
      <c r="L65" s="27" t="str">
        <f t="shared" si="3"/>
        <v>0</v>
      </c>
      <c r="M65" s="28">
        <f t="shared" si="4"/>
        <v>0</v>
      </c>
      <c r="N65" s="29" t="str">
        <f t="shared" si="5"/>
        <v>0</v>
      </c>
      <c r="O65" s="13"/>
      <c r="P65" s="26">
        <f t="shared" si="6"/>
        <v>0</v>
      </c>
      <c r="Q65" s="8"/>
    </row>
    <row r="66" spans="1:17" ht="15.75" thickBot="1" x14ac:dyDescent="0.3">
      <c r="A66" s="15"/>
      <c r="B66" s="100" t="s">
        <v>18</v>
      </c>
      <c r="C66" s="101"/>
      <c r="D66" s="102"/>
      <c r="E66" s="103">
        <f>COUNTIF($E$16:$E$65,"*")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4"/>
      <c r="P66" s="16"/>
      <c r="Q66" s="15"/>
    </row>
  </sheetData>
  <mergeCells count="15">
    <mergeCell ref="P14:P15"/>
    <mergeCell ref="Q14:Q15"/>
    <mergeCell ref="B66:D66"/>
    <mergeCell ref="E66:O66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65 O16:O65 E3:E4 E6 E9:F11 I16:I65 K16:K65">
    <cfRule type="containsBlanks" dxfId="1" priority="2">
      <formula>LEN(TRIM(C3))=0</formula>
    </cfRule>
  </conditionalFormatting>
  <conditionalFormatting sqref="H6">
    <cfRule type="containsBlanks" dxfId="0" priority="1">
      <formula>LEN(TRIM(H6))=0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1D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1D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1D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28"/>
  <sheetViews>
    <sheetView zoomScale="89" zoomScaleNormal="89" workbookViewId="0">
      <pane ySplit="15" topLeftCell="A16" activePane="bottomLeft" state="frozen"/>
      <selection activeCell="P7" sqref="P7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85546875" style="1" bestFit="1" customWidth="1"/>
    <col min="11" max="11" width="9.140625" style="1"/>
    <col min="12" max="12" width="11.85546875" style="1" bestFit="1" customWidth="1"/>
    <col min="13" max="13" width="9.42578125" style="1" bestFit="1" customWidth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29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390</v>
      </c>
      <c r="F7" s="16">
        <f>E7*E12</f>
        <v>1170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52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44</v>
      </c>
      <c r="F10" s="6" t="s">
        <v>24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45</v>
      </c>
      <c r="F11" s="6" t="s">
        <v>30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H</v>
      </c>
      <c r="J14" s="30" t="str">
        <f>F10</f>
        <v>H</v>
      </c>
      <c r="K14" s="30" t="str">
        <f>F11</f>
        <v>B</v>
      </c>
      <c r="L14" s="30" t="str">
        <f>F11</f>
        <v>B</v>
      </c>
      <c r="M14" s="99" t="s">
        <v>12</v>
      </c>
      <c r="N14" s="92" t="s">
        <v>13</v>
      </c>
      <c r="O14" s="94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95"/>
    </row>
    <row r="16" spans="1:15" ht="15.75" x14ac:dyDescent="0.25">
      <c r="A16" s="15"/>
      <c r="B16" s="58">
        <f t="shared" ref="B16:B26" si="0">IFERROR(_xlfn.RANK.EQ(N16,$N$1:$N$462,0),"0")</f>
        <v>1</v>
      </c>
      <c r="C16" s="88" t="s">
        <v>510</v>
      </c>
      <c r="D16" s="88"/>
      <c r="E16" s="88" t="s">
        <v>148</v>
      </c>
      <c r="F16" s="88"/>
      <c r="G16" s="59">
        <v>270</v>
      </c>
      <c r="H16" s="60">
        <f t="shared" ref="H16:H26" si="1">IFERROR((G16/$E$7),"0")</f>
        <v>0.69230769230769229</v>
      </c>
      <c r="I16" s="59">
        <v>271.5</v>
      </c>
      <c r="J16" s="60">
        <f t="shared" ref="J16:J26" si="2">IFERROR((I16/$E$7),"0")</f>
        <v>0.69615384615384612</v>
      </c>
      <c r="K16" s="59">
        <v>256</v>
      </c>
      <c r="L16" s="60">
        <f t="shared" ref="L16:L26" si="3">IFERROR((K16/$E$7),"0")</f>
        <v>0.65641025641025641</v>
      </c>
      <c r="M16" s="61">
        <f t="shared" ref="M16:M26" si="4">G16+I16+K16</f>
        <v>797.5</v>
      </c>
      <c r="N16" s="62">
        <f t="shared" ref="N16:N26" si="5">IFERROR((M16/$F$7),"0")</f>
        <v>0.68162393162393164</v>
      </c>
      <c r="O16" s="71">
        <v>162</v>
      </c>
    </row>
    <row r="17" spans="1:15" ht="15.75" x14ac:dyDescent="0.25">
      <c r="A17" s="15"/>
      <c r="B17" s="58">
        <f t="shared" si="0"/>
        <v>2</v>
      </c>
      <c r="C17" s="88" t="s">
        <v>511</v>
      </c>
      <c r="D17" s="88"/>
      <c r="E17" s="88" t="s">
        <v>499</v>
      </c>
      <c r="F17" s="88"/>
      <c r="G17" s="65">
        <v>250</v>
      </c>
      <c r="H17" s="60">
        <f t="shared" si="1"/>
        <v>0.64102564102564108</v>
      </c>
      <c r="I17" s="65">
        <v>257</v>
      </c>
      <c r="J17" s="60">
        <f t="shared" si="2"/>
        <v>0.65897435897435896</v>
      </c>
      <c r="K17" s="65">
        <v>256.5</v>
      </c>
      <c r="L17" s="60">
        <f t="shared" si="3"/>
        <v>0.65769230769230769</v>
      </c>
      <c r="M17" s="61">
        <f t="shared" si="4"/>
        <v>763.5</v>
      </c>
      <c r="N17" s="62">
        <f t="shared" si="5"/>
        <v>0.65256410256410258</v>
      </c>
      <c r="O17" s="72">
        <v>158</v>
      </c>
    </row>
    <row r="18" spans="1:15" ht="15.75" x14ac:dyDescent="0.25">
      <c r="A18" s="15"/>
      <c r="B18" s="58">
        <f t="shared" si="0"/>
        <v>3</v>
      </c>
      <c r="C18" s="88" t="s">
        <v>144</v>
      </c>
      <c r="D18" s="88"/>
      <c r="E18" s="88" t="s">
        <v>145</v>
      </c>
      <c r="F18" s="88"/>
      <c r="G18" s="65">
        <v>239</v>
      </c>
      <c r="H18" s="60">
        <f t="shared" si="1"/>
        <v>0.61282051282051286</v>
      </c>
      <c r="I18" s="65">
        <v>257.5</v>
      </c>
      <c r="J18" s="60">
        <f t="shared" si="2"/>
        <v>0.66025641025641024</v>
      </c>
      <c r="K18" s="65">
        <v>261.5</v>
      </c>
      <c r="L18" s="60">
        <f t="shared" si="3"/>
        <v>0.67051282051282046</v>
      </c>
      <c r="M18" s="61">
        <f t="shared" si="4"/>
        <v>758</v>
      </c>
      <c r="N18" s="62">
        <f t="shared" si="5"/>
        <v>0.64786324786324789</v>
      </c>
      <c r="O18" s="72">
        <v>158</v>
      </c>
    </row>
    <row r="19" spans="1:15" ht="15.75" x14ac:dyDescent="0.25">
      <c r="A19" s="15"/>
      <c r="B19" s="58">
        <f t="shared" si="0"/>
        <v>4</v>
      </c>
      <c r="C19" s="88" t="s">
        <v>142</v>
      </c>
      <c r="D19" s="88"/>
      <c r="E19" s="88" t="s">
        <v>143</v>
      </c>
      <c r="F19" s="88"/>
      <c r="G19" s="65">
        <v>244</v>
      </c>
      <c r="H19" s="60">
        <f t="shared" si="1"/>
        <v>0.62564102564102564</v>
      </c>
      <c r="I19" s="65">
        <v>256</v>
      </c>
      <c r="J19" s="60">
        <f t="shared" si="2"/>
        <v>0.65641025641025641</v>
      </c>
      <c r="K19" s="65">
        <v>257.5</v>
      </c>
      <c r="L19" s="60">
        <f t="shared" si="3"/>
        <v>0.66025641025641024</v>
      </c>
      <c r="M19" s="61">
        <f t="shared" si="4"/>
        <v>757.5</v>
      </c>
      <c r="N19" s="62">
        <f t="shared" si="5"/>
        <v>0.64743589743589747</v>
      </c>
      <c r="O19" s="72">
        <v>158</v>
      </c>
    </row>
    <row r="20" spans="1:15" ht="15.75" x14ac:dyDescent="0.25">
      <c r="A20" s="15"/>
      <c r="B20" s="58">
        <f t="shared" si="0"/>
        <v>5</v>
      </c>
      <c r="C20" s="88" t="s">
        <v>140</v>
      </c>
      <c r="D20" s="88"/>
      <c r="E20" s="88" t="s">
        <v>141</v>
      </c>
      <c r="F20" s="88"/>
      <c r="G20" s="65">
        <v>250.5</v>
      </c>
      <c r="H20" s="60">
        <f t="shared" si="1"/>
        <v>0.64230769230769236</v>
      </c>
      <c r="I20" s="65">
        <v>245</v>
      </c>
      <c r="J20" s="60">
        <f t="shared" si="2"/>
        <v>0.62820512820512819</v>
      </c>
      <c r="K20" s="65">
        <v>251.5</v>
      </c>
      <c r="L20" s="60">
        <f t="shared" si="3"/>
        <v>0.64487179487179491</v>
      </c>
      <c r="M20" s="61">
        <f t="shared" si="4"/>
        <v>747</v>
      </c>
      <c r="N20" s="62">
        <f t="shared" si="5"/>
        <v>0.63846153846153841</v>
      </c>
      <c r="O20" s="72">
        <v>158</v>
      </c>
    </row>
    <row r="21" spans="1:15" ht="15.75" x14ac:dyDescent="0.25">
      <c r="A21" s="15"/>
      <c r="B21" s="58">
        <f t="shared" si="0"/>
        <v>6</v>
      </c>
      <c r="C21" s="88" t="s">
        <v>136</v>
      </c>
      <c r="D21" s="88"/>
      <c r="E21" s="88" t="s">
        <v>137</v>
      </c>
      <c r="F21" s="88"/>
      <c r="G21" s="65">
        <v>241</v>
      </c>
      <c r="H21" s="60">
        <f t="shared" si="1"/>
        <v>0.61794871794871797</v>
      </c>
      <c r="I21" s="65">
        <v>251</v>
      </c>
      <c r="J21" s="60">
        <f t="shared" si="2"/>
        <v>0.64358974358974363</v>
      </c>
      <c r="K21" s="65">
        <v>248.5</v>
      </c>
      <c r="L21" s="60">
        <f t="shared" si="3"/>
        <v>0.63717948717948714</v>
      </c>
      <c r="M21" s="61">
        <f t="shared" si="4"/>
        <v>740.5</v>
      </c>
      <c r="N21" s="62">
        <f t="shared" si="5"/>
        <v>0.63290598290598288</v>
      </c>
      <c r="O21" s="72">
        <v>155</v>
      </c>
    </row>
    <row r="22" spans="1:15" ht="15.75" x14ac:dyDescent="0.25">
      <c r="A22" s="15"/>
      <c r="B22" s="58">
        <f t="shared" si="0"/>
        <v>7</v>
      </c>
      <c r="C22" s="88" t="s">
        <v>151</v>
      </c>
      <c r="D22" s="88"/>
      <c r="E22" s="88" t="s">
        <v>498</v>
      </c>
      <c r="F22" s="88"/>
      <c r="G22" s="65">
        <v>241.5</v>
      </c>
      <c r="H22" s="60">
        <f t="shared" si="1"/>
        <v>0.61923076923076925</v>
      </c>
      <c r="I22" s="65">
        <v>247</v>
      </c>
      <c r="J22" s="60">
        <f t="shared" si="2"/>
        <v>0.6333333333333333</v>
      </c>
      <c r="K22" s="65">
        <v>250.5</v>
      </c>
      <c r="L22" s="60">
        <f t="shared" si="3"/>
        <v>0.64230769230769236</v>
      </c>
      <c r="M22" s="61">
        <f t="shared" si="4"/>
        <v>739</v>
      </c>
      <c r="N22" s="62">
        <f t="shared" si="5"/>
        <v>0.6316239316239316</v>
      </c>
      <c r="O22" s="72">
        <v>160</v>
      </c>
    </row>
    <row r="23" spans="1:15" ht="15.75" x14ac:dyDescent="0.25">
      <c r="A23" s="15"/>
      <c r="B23" s="58">
        <f t="shared" si="0"/>
        <v>8</v>
      </c>
      <c r="C23" s="88" t="s">
        <v>146</v>
      </c>
      <c r="D23" s="88"/>
      <c r="E23" s="88" t="s">
        <v>147</v>
      </c>
      <c r="F23" s="88"/>
      <c r="G23" s="65">
        <v>223.5</v>
      </c>
      <c r="H23" s="60">
        <f t="shared" si="1"/>
        <v>0.57307692307692304</v>
      </c>
      <c r="I23" s="65">
        <v>253</v>
      </c>
      <c r="J23" s="60">
        <f t="shared" si="2"/>
        <v>0.64871794871794874</v>
      </c>
      <c r="K23" s="65">
        <v>258</v>
      </c>
      <c r="L23" s="60">
        <f t="shared" si="3"/>
        <v>0.66153846153846152</v>
      </c>
      <c r="M23" s="61">
        <f t="shared" si="4"/>
        <v>734.5</v>
      </c>
      <c r="N23" s="62">
        <f t="shared" si="5"/>
        <v>0.62777777777777777</v>
      </c>
      <c r="O23" s="72">
        <v>154</v>
      </c>
    </row>
    <row r="24" spans="1:15" ht="15.75" x14ac:dyDescent="0.25">
      <c r="A24" s="15"/>
      <c r="B24" s="58">
        <f t="shared" si="0"/>
        <v>9</v>
      </c>
      <c r="C24" s="88" t="s">
        <v>138</v>
      </c>
      <c r="D24" s="88"/>
      <c r="E24" s="88" t="s">
        <v>139</v>
      </c>
      <c r="F24" s="88"/>
      <c r="G24" s="65">
        <v>231.5</v>
      </c>
      <c r="H24" s="60">
        <f t="shared" si="1"/>
        <v>0.59358974358974359</v>
      </c>
      <c r="I24" s="65">
        <v>240</v>
      </c>
      <c r="J24" s="60">
        <f t="shared" si="2"/>
        <v>0.61538461538461542</v>
      </c>
      <c r="K24" s="65">
        <v>246.5</v>
      </c>
      <c r="L24" s="60">
        <f t="shared" si="3"/>
        <v>0.63205128205128203</v>
      </c>
      <c r="M24" s="61">
        <f t="shared" si="4"/>
        <v>718</v>
      </c>
      <c r="N24" s="62">
        <f t="shared" si="5"/>
        <v>0.61367521367521372</v>
      </c>
      <c r="O24" s="72">
        <v>150</v>
      </c>
    </row>
    <row r="25" spans="1:15" ht="15.75" x14ac:dyDescent="0.25">
      <c r="A25" s="15"/>
      <c r="B25" s="58">
        <f t="shared" si="0"/>
        <v>10</v>
      </c>
      <c r="C25" s="88" t="s">
        <v>134</v>
      </c>
      <c r="D25" s="88"/>
      <c r="E25" s="88" t="s">
        <v>135</v>
      </c>
      <c r="F25" s="88"/>
      <c r="G25" s="65">
        <v>228</v>
      </c>
      <c r="H25" s="60">
        <f t="shared" si="1"/>
        <v>0.58461538461538465</v>
      </c>
      <c r="I25" s="65">
        <v>241.5</v>
      </c>
      <c r="J25" s="60">
        <f t="shared" si="2"/>
        <v>0.61923076923076925</v>
      </c>
      <c r="K25" s="65">
        <v>244.5</v>
      </c>
      <c r="L25" s="60">
        <f t="shared" si="3"/>
        <v>0.62692307692307692</v>
      </c>
      <c r="M25" s="61">
        <f t="shared" si="4"/>
        <v>714</v>
      </c>
      <c r="N25" s="62">
        <f t="shared" si="5"/>
        <v>0.61025641025641031</v>
      </c>
      <c r="O25" s="72">
        <v>149</v>
      </c>
    </row>
    <row r="26" spans="1:15" ht="15.75" x14ac:dyDescent="0.25">
      <c r="A26" s="15"/>
      <c r="B26" s="58">
        <f t="shared" si="0"/>
        <v>11</v>
      </c>
      <c r="C26" s="88" t="s">
        <v>149</v>
      </c>
      <c r="D26" s="88"/>
      <c r="E26" s="88" t="s">
        <v>150</v>
      </c>
      <c r="F26" s="88"/>
      <c r="G26" s="65">
        <v>214.5</v>
      </c>
      <c r="H26" s="60">
        <f t="shared" si="1"/>
        <v>0.55000000000000004</v>
      </c>
      <c r="I26" s="65">
        <v>240</v>
      </c>
      <c r="J26" s="60">
        <f t="shared" si="2"/>
        <v>0.61538461538461542</v>
      </c>
      <c r="K26" s="65">
        <v>246.5</v>
      </c>
      <c r="L26" s="60">
        <f t="shared" si="3"/>
        <v>0.63205128205128203</v>
      </c>
      <c r="M26" s="61">
        <f t="shared" si="4"/>
        <v>701</v>
      </c>
      <c r="N26" s="62">
        <f t="shared" si="5"/>
        <v>0.59914529914529913</v>
      </c>
      <c r="O26" s="72">
        <v>158</v>
      </c>
    </row>
    <row r="27" spans="1:15" ht="16.5" thickBot="1" x14ac:dyDescent="0.3">
      <c r="A27" s="15"/>
      <c r="B27" s="58" t="s">
        <v>106</v>
      </c>
      <c r="C27" s="88" t="s">
        <v>152</v>
      </c>
      <c r="D27" s="88"/>
      <c r="E27" s="88" t="s">
        <v>497</v>
      </c>
      <c r="F27" s="88"/>
      <c r="G27" s="88" t="s">
        <v>106</v>
      </c>
      <c r="H27" s="60" t="s">
        <v>106</v>
      </c>
      <c r="I27" s="65" t="s">
        <v>106</v>
      </c>
      <c r="J27" s="60" t="s">
        <v>106</v>
      </c>
      <c r="K27" s="65" t="s">
        <v>106</v>
      </c>
      <c r="L27" s="60" t="s">
        <v>106</v>
      </c>
      <c r="M27" s="61" t="s">
        <v>106</v>
      </c>
      <c r="N27" s="62" t="s">
        <v>106</v>
      </c>
      <c r="O27" s="72"/>
    </row>
    <row r="28" spans="1:15" ht="16.5" thickBot="1" x14ac:dyDescent="0.3">
      <c r="A28" s="15"/>
      <c r="B28" s="106" t="s">
        <v>18</v>
      </c>
      <c r="C28" s="107"/>
      <c r="D28" s="108"/>
      <c r="E28" s="109">
        <f>COUNTIF($E$16:$E$27,"*")</f>
        <v>12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10"/>
    </row>
  </sheetData>
  <sortState xmlns:xlrd2="http://schemas.microsoft.com/office/spreadsheetml/2017/richdata2" ref="B16:O26">
    <sortCondition ref="B16:B26"/>
  </sortState>
  <mergeCells count="13">
    <mergeCell ref="B28:D28"/>
    <mergeCell ref="E28:O28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27 O16:O27 I16:I27 K16:K27">
    <cfRule type="containsBlanks" dxfId="57" priority="2">
      <formula>LEN(TRIM(C3))=0</formula>
    </cfRule>
  </conditionalFormatting>
  <conditionalFormatting sqref="H6">
    <cfRule type="containsBlanks" dxfId="56" priority="1">
      <formula>LEN(TRIM(H6))=0</formula>
    </cfRule>
  </conditionalFormatting>
  <pageMargins left="0.7" right="0.7" top="0.75" bottom="0.75" header="0.3" footer="0.3"/>
  <pageSetup paperSize="8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2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2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2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"/>
  <dimension ref="A1:F14"/>
  <sheetViews>
    <sheetView workbookViewId="0">
      <selection activeCell="B33" sqref="B33"/>
    </sheetView>
  </sheetViews>
  <sheetFormatPr defaultRowHeight="15" x14ac:dyDescent="0.25"/>
  <cols>
    <col min="1" max="1" width="22.140625" style="14" bestFit="1" customWidth="1"/>
    <col min="2" max="16384" width="9.140625" style="14"/>
  </cols>
  <sheetData>
    <row r="1" spans="1:6" x14ac:dyDescent="0.25">
      <c r="A1" s="14" t="s">
        <v>19</v>
      </c>
      <c r="B1" s="14">
        <v>240</v>
      </c>
      <c r="D1" s="14" t="s">
        <v>20</v>
      </c>
      <c r="F1" s="14" t="s">
        <v>21</v>
      </c>
    </row>
    <row r="2" spans="1:6" x14ac:dyDescent="0.25">
      <c r="A2" s="14" t="s">
        <v>22</v>
      </c>
      <c r="B2" s="14">
        <v>240</v>
      </c>
      <c r="D2" s="14" t="s">
        <v>23</v>
      </c>
      <c r="F2" s="14" t="s">
        <v>24</v>
      </c>
    </row>
    <row r="3" spans="1:6" x14ac:dyDescent="0.25">
      <c r="A3" s="14" t="s">
        <v>25</v>
      </c>
      <c r="B3" s="14">
        <v>340</v>
      </c>
      <c r="F3" s="14" t="s">
        <v>26</v>
      </c>
    </row>
    <row r="4" spans="1:6" x14ac:dyDescent="0.25">
      <c r="A4" s="14" t="s">
        <v>27</v>
      </c>
      <c r="B4" s="14">
        <v>340</v>
      </c>
      <c r="F4" s="14" t="s">
        <v>28</v>
      </c>
    </row>
    <row r="5" spans="1:6" x14ac:dyDescent="0.25">
      <c r="A5" s="14" t="s">
        <v>29</v>
      </c>
      <c r="B5" s="14">
        <v>390</v>
      </c>
      <c r="F5" s="14" t="s">
        <v>30</v>
      </c>
    </row>
    <row r="6" spans="1:6" x14ac:dyDescent="0.25">
      <c r="A6" s="14" t="s">
        <v>31</v>
      </c>
      <c r="B6" s="14">
        <v>380</v>
      </c>
    </row>
    <row r="7" spans="1:6" x14ac:dyDescent="0.25">
      <c r="A7" s="14" t="s">
        <v>32</v>
      </c>
      <c r="B7" s="14">
        <v>380</v>
      </c>
    </row>
    <row r="8" spans="1:6" x14ac:dyDescent="0.25">
      <c r="A8" s="14" t="s">
        <v>33</v>
      </c>
      <c r="B8" s="14">
        <v>180</v>
      </c>
    </row>
    <row r="9" spans="1:6" x14ac:dyDescent="0.25">
      <c r="A9" s="14" t="s">
        <v>34</v>
      </c>
      <c r="B9" s="14">
        <v>180</v>
      </c>
    </row>
    <row r="10" spans="1:6" x14ac:dyDescent="0.25">
      <c r="A10" s="14" t="s">
        <v>35</v>
      </c>
      <c r="B10" s="14">
        <v>260</v>
      </c>
    </row>
    <row r="11" spans="1:6" x14ac:dyDescent="0.25">
      <c r="A11" s="14" t="s">
        <v>36</v>
      </c>
      <c r="B11" s="14">
        <v>300</v>
      </c>
    </row>
    <row r="12" spans="1:6" x14ac:dyDescent="0.25">
      <c r="A12" s="14" t="s">
        <v>37</v>
      </c>
      <c r="B12" s="14">
        <v>300</v>
      </c>
    </row>
    <row r="13" spans="1:6" x14ac:dyDescent="0.25">
      <c r="A13" s="14" t="s">
        <v>38</v>
      </c>
      <c r="B13" s="14">
        <v>400</v>
      </c>
    </row>
    <row r="14" spans="1:6" x14ac:dyDescent="0.25">
      <c r="A14" s="14" t="s">
        <v>39</v>
      </c>
      <c r="B14" s="14">
        <v>400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22"/>
  <sheetViews>
    <sheetView workbookViewId="0">
      <pane ySplit="15" topLeftCell="A16" activePane="bottomLeft" state="frozen"/>
      <selection activeCell="P7" sqref="P7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6.7109375" style="1" customWidth="1"/>
    <col min="5" max="5" width="30" style="1" customWidth="1"/>
    <col min="6" max="6" width="1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29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390</v>
      </c>
      <c r="F7" s="16">
        <f>E7*E12</f>
        <v>1170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47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48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51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58">
        <f t="shared" ref="B16:B20" si="0">IFERROR(_xlfn.RANK.EQ(N16,$N$1:$N$456,0),"0")</f>
        <v>1</v>
      </c>
      <c r="C16" s="33" t="s">
        <v>512</v>
      </c>
      <c r="D16" s="33">
        <v>164070</v>
      </c>
      <c r="E16" s="33" t="s">
        <v>153</v>
      </c>
      <c r="F16" s="33">
        <v>1532991</v>
      </c>
      <c r="G16" s="59">
        <v>265</v>
      </c>
      <c r="H16" s="60">
        <f t="shared" ref="H16:H20" si="1">IFERROR((G16/$E$7),"0")</f>
        <v>0.67948717948717952</v>
      </c>
      <c r="I16" s="59">
        <v>256</v>
      </c>
      <c r="J16" s="60">
        <f t="shared" ref="J16:J20" si="2">IFERROR((I16/$E$7),"0")</f>
        <v>0.65641025641025641</v>
      </c>
      <c r="K16" s="59">
        <v>262</v>
      </c>
      <c r="L16" s="60">
        <f t="shared" ref="L16:L20" si="3">IFERROR((K16/$E$7),"0")</f>
        <v>0.67179487179487174</v>
      </c>
      <c r="M16" s="61">
        <f>G16+I16+K16</f>
        <v>783</v>
      </c>
      <c r="N16" s="62">
        <f t="shared" ref="N16:N20" si="4">IFERROR((M16/$F$7),"0")</f>
        <v>0.66923076923076918</v>
      </c>
      <c r="O16" s="71">
        <v>162</v>
      </c>
    </row>
    <row r="17" spans="1:15" ht="15.75" x14ac:dyDescent="0.25">
      <c r="A17" s="15"/>
      <c r="B17" s="58">
        <f t="shared" si="0"/>
        <v>2</v>
      </c>
      <c r="C17" s="33" t="s">
        <v>513</v>
      </c>
      <c r="D17" s="33">
        <v>70777</v>
      </c>
      <c r="E17" s="33" t="s">
        <v>160</v>
      </c>
      <c r="F17" s="33">
        <v>1634856</v>
      </c>
      <c r="G17" s="65">
        <v>261</v>
      </c>
      <c r="H17" s="60">
        <f t="shared" si="1"/>
        <v>0.66923076923076918</v>
      </c>
      <c r="I17" s="65">
        <v>257.5</v>
      </c>
      <c r="J17" s="60">
        <f t="shared" si="2"/>
        <v>0.66025641025641024</v>
      </c>
      <c r="K17" s="65">
        <v>257.5</v>
      </c>
      <c r="L17" s="60">
        <f t="shared" si="3"/>
        <v>0.66025641025641024</v>
      </c>
      <c r="M17" s="61">
        <f>G17+I17+K17</f>
        <v>776</v>
      </c>
      <c r="N17" s="62">
        <f t="shared" si="4"/>
        <v>0.66324786324786322</v>
      </c>
      <c r="O17" s="72">
        <v>159</v>
      </c>
    </row>
    <row r="18" spans="1:15" ht="15.75" x14ac:dyDescent="0.25">
      <c r="A18" s="15"/>
      <c r="B18" s="58">
        <f t="shared" si="0"/>
        <v>3</v>
      </c>
      <c r="C18" s="33" t="s">
        <v>161</v>
      </c>
      <c r="D18" s="33"/>
      <c r="E18" s="33" t="s">
        <v>162</v>
      </c>
      <c r="F18" s="33"/>
      <c r="G18" s="65">
        <v>244</v>
      </c>
      <c r="H18" s="60">
        <f t="shared" si="1"/>
        <v>0.62564102564102564</v>
      </c>
      <c r="I18" s="65">
        <v>258</v>
      </c>
      <c r="J18" s="60">
        <f t="shared" si="2"/>
        <v>0.66153846153846152</v>
      </c>
      <c r="K18" s="65">
        <v>248</v>
      </c>
      <c r="L18" s="60">
        <f t="shared" si="3"/>
        <v>0.63589743589743586</v>
      </c>
      <c r="M18" s="61">
        <f>G18+I18+K18</f>
        <v>750</v>
      </c>
      <c r="N18" s="62">
        <f t="shared" si="4"/>
        <v>0.64102564102564108</v>
      </c>
      <c r="O18" s="72">
        <v>156</v>
      </c>
    </row>
    <row r="19" spans="1:15" ht="15.75" x14ac:dyDescent="0.25">
      <c r="A19" s="15"/>
      <c r="B19" s="58">
        <f t="shared" si="0"/>
        <v>4</v>
      </c>
      <c r="C19" s="33" t="s">
        <v>158</v>
      </c>
      <c r="D19" s="33"/>
      <c r="E19" s="33" t="s">
        <v>159</v>
      </c>
      <c r="F19" s="33"/>
      <c r="G19" s="65">
        <v>249</v>
      </c>
      <c r="H19" s="60">
        <f t="shared" si="1"/>
        <v>0.63846153846153841</v>
      </c>
      <c r="I19" s="65">
        <v>245.5</v>
      </c>
      <c r="J19" s="60">
        <f t="shared" si="2"/>
        <v>0.62948717948717947</v>
      </c>
      <c r="K19" s="65">
        <v>242.5</v>
      </c>
      <c r="L19" s="60">
        <f t="shared" si="3"/>
        <v>0.62179487179487181</v>
      </c>
      <c r="M19" s="61">
        <f>G19+I19+K19</f>
        <v>737</v>
      </c>
      <c r="N19" s="62">
        <f t="shared" si="4"/>
        <v>0.6299145299145299</v>
      </c>
      <c r="O19" s="72">
        <v>157</v>
      </c>
    </row>
    <row r="20" spans="1:15" ht="15.75" x14ac:dyDescent="0.25">
      <c r="A20" s="15"/>
      <c r="B20" s="58">
        <f t="shared" si="0"/>
        <v>5</v>
      </c>
      <c r="C20" s="33" t="s">
        <v>154</v>
      </c>
      <c r="D20" s="33"/>
      <c r="E20" s="33" t="s">
        <v>155</v>
      </c>
      <c r="F20" s="33"/>
      <c r="G20" s="65">
        <v>235.5</v>
      </c>
      <c r="H20" s="60">
        <f t="shared" si="1"/>
        <v>0.60384615384615381</v>
      </c>
      <c r="I20" s="65">
        <v>234.5</v>
      </c>
      <c r="J20" s="60">
        <f t="shared" si="2"/>
        <v>0.60128205128205126</v>
      </c>
      <c r="K20" s="65">
        <v>240</v>
      </c>
      <c r="L20" s="60">
        <f t="shared" si="3"/>
        <v>0.61538461538461542</v>
      </c>
      <c r="M20" s="61">
        <f>G20+I20+K20</f>
        <v>710</v>
      </c>
      <c r="N20" s="62">
        <f t="shared" si="4"/>
        <v>0.60683760683760679</v>
      </c>
      <c r="O20" s="72">
        <v>147</v>
      </c>
    </row>
    <row r="21" spans="1:15" ht="16.5" thickBot="1" x14ac:dyDescent="0.3">
      <c r="A21" s="15"/>
      <c r="B21" s="58" t="s">
        <v>505</v>
      </c>
      <c r="C21" s="33" t="s">
        <v>156</v>
      </c>
      <c r="D21" s="33"/>
      <c r="E21" s="33" t="s">
        <v>157</v>
      </c>
      <c r="F21" s="33"/>
      <c r="G21" s="79" t="s">
        <v>505</v>
      </c>
      <c r="H21" s="60" t="s">
        <v>505</v>
      </c>
      <c r="I21" s="79" t="s">
        <v>505</v>
      </c>
      <c r="J21" s="60" t="s">
        <v>505</v>
      </c>
      <c r="K21" s="79" t="s">
        <v>505</v>
      </c>
      <c r="L21" s="60" t="s">
        <v>505</v>
      </c>
      <c r="M21" s="80" t="s">
        <v>505</v>
      </c>
      <c r="N21" s="62" t="s">
        <v>505</v>
      </c>
      <c r="O21" s="81" t="s">
        <v>505</v>
      </c>
    </row>
    <row r="22" spans="1:15" ht="16.5" thickBot="1" x14ac:dyDescent="0.3">
      <c r="A22" s="15"/>
      <c r="B22" s="106" t="s">
        <v>18</v>
      </c>
      <c r="C22" s="107"/>
      <c r="D22" s="108"/>
      <c r="E22" s="109">
        <f>COUNTIF($E$16:$E$21,"*")</f>
        <v>6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10"/>
    </row>
  </sheetData>
  <sortState xmlns:xlrd2="http://schemas.microsoft.com/office/spreadsheetml/2017/richdata2" ref="B17:O21">
    <sortCondition ref="B16:B21"/>
  </sortState>
  <mergeCells count="13">
    <mergeCell ref="B22:D22"/>
    <mergeCell ref="E22:O22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21 O16:O21 E3:E4 E6 E9:F11 I16:I21 K16:K21">
    <cfRule type="containsBlanks" dxfId="55" priority="2">
      <formula>LEN(TRIM(C3))=0</formula>
    </cfRule>
  </conditionalFormatting>
  <conditionalFormatting sqref="H6">
    <cfRule type="containsBlanks" dxfId="54" priority="1">
      <formula>LEN(TRIM(H6))=0</formula>
    </cfRule>
  </conditionalFormatting>
  <pageMargins left="0.7" right="0.7" top="0.75" bottom="0.75" header="0.3" footer="0.3"/>
  <pageSetup paperSize="8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3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3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3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22"/>
  <sheetViews>
    <sheetView workbookViewId="0">
      <pane ySplit="15" topLeftCell="A16" activePane="bottomLeft" state="frozen"/>
      <selection activeCell="P7" sqref="P7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4.28515625" style="1" customWidth="1"/>
    <col min="5" max="5" width="30" style="1" customWidth="1"/>
    <col min="6" max="6" width="15.4257812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31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380</v>
      </c>
      <c r="F7" s="16">
        <f>E7*E12</f>
        <v>1140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47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48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51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58">
        <f t="shared" ref="B16:B21" si="0">IFERROR(_xlfn.RANK.EQ(N16,$N$1:$N$456,0),"0")</f>
        <v>1</v>
      </c>
      <c r="C16" s="33" t="s">
        <v>514</v>
      </c>
      <c r="D16" s="33"/>
      <c r="E16" s="33" t="s">
        <v>169</v>
      </c>
      <c r="F16" s="33"/>
      <c r="G16" s="59">
        <v>248</v>
      </c>
      <c r="H16" s="60">
        <f t="shared" ref="H16:H21" si="1">IFERROR((G16/$E$7),"0")</f>
        <v>0.65263157894736845</v>
      </c>
      <c r="I16" s="59">
        <v>249.5</v>
      </c>
      <c r="J16" s="60">
        <f t="shared" ref="J16:J21" si="2">IFERROR((I16/$E$7),"0")</f>
        <v>0.65657894736842104</v>
      </c>
      <c r="K16" s="59">
        <v>265</v>
      </c>
      <c r="L16" s="60">
        <f t="shared" ref="L16:L21" si="3">IFERROR((K16/$E$7),"0")</f>
        <v>0.69736842105263153</v>
      </c>
      <c r="M16" s="61">
        <f t="shared" ref="M16:M21" si="4">G16+I16+K16</f>
        <v>762.5</v>
      </c>
      <c r="N16" s="62">
        <f t="shared" ref="N16:N21" si="5">IFERROR((M16/$F$7),"0")</f>
        <v>0.66885964912280704</v>
      </c>
      <c r="O16" s="71">
        <v>126</v>
      </c>
    </row>
    <row r="17" spans="1:15" ht="15.75" x14ac:dyDescent="0.25">
      <c r="A17" s="15"/>
      <c r="B17" s="58">
        <f t="shared" si="0"/>
        <v>2</v>
      </c>
      <c r="C17" s="33" t="s">
        <v>515</v>
      </c>
      <c r="D17" s="33"/>
      <c r="E17" s="33" t="s">
        <v>165</v>
      </c>
      <c r="F17" s="33"/>
      <c r="G17" s="65">
        <v>243</v>
      </c>
      <c r="H17" s="60">
        <f t="shared" si="1"/>
        <v>0.63947368421052631</v>
      </c>
      <c r="I17" s="65">
        <v>242</v>
      </c>
      <c r="J17" s="60">
        <f t="shared" si="2"/>
        <v>0.63684210526315788</v>
      </c>
      <c r="K17" s="65">
        <v>242</v>
      </c>
      <c r="L17" s="60">
        <f t="shared" si="3"/>
        <v>0.63684210526315788</v>
      </c>
      <c r="M17" s="61">
        <f t="shared" si="4"/>
        <v>727</v>
      </c>
      <c r="N17" s="62">
        <f t="shared" si="5"/>
        <v>0.63771929824561402</v>
      </c>
      <c r="O17" s="72">
        <v>116.5</v>
      </c>
    </row>
    <row r="18" spans="1:15" ht="15.75" x14ac:dyDescent="0.25">
      <c r="A18" s="15"/>
      <c r="B18" s="58">
        <f t="shared" si="0"/>
        <v>3</v>
      </c>
      <c r="C18" s="33" t="s">
        <v>142</v>
      </c>
      <c r="D18" s="33"/>
      <c r="E18" s="33" t="s">
        <v>143</v>
      </c>
      <c r="F18" s="33"/>
      <c r="G18" s="65">
        <v>242</v>
      </c>
      <c r="H18" s="60">
        <f t="shared" si="1"/>
        <v>0.63684210526315788</v>
      </c>
      <c r="I18" s="65">
        <v>227</v>
      </c>
      <c r="J18" s="60">
        <f t="shared" si="2"/>
        <v>0.59736842105263155</v>
      </c>
      <c r="K18" s="65">
        <v>237</v>
      </c>
      <c r="L18" s="60">
        <f t="shared" si="3"/>
        <v>0.62368421052631584</v>
      </c>
      <c r="M18" s="61">
        <f t="shared" si="4"/>
        <v>706</v>
      </c>
      <c r="N18" s="62">
        <f t="shared" si="5"/>
        <v>0.61929824561403513</v>
      </c>
      <c r="O18" s="72">
        <v>112.5</v>
      </c>
    </row>
    <row r="19" spans="1:15" ht="15.75" x14ac:dyDescent="0.25">
      <c r="A19" s="15"/>
      <c r="B19" s="58">
        <f t="shared" si="0"/>
        <v>4</v>
      </c>
      <c r="C19" s="33" t="s">
        <v>140</v>
      </c>
      <c r="D19" s="33"/>
      <c r="E19" s="33" t="s">
        <v>141</v>
      </c>
      <c r="F19" s="33"/>
      <c r="G19" s="65">
        <v>234.5</v>
      </c>
      <c r="H19" s="60">
        <f t="shared" si="1"/>
        <v>0.61710526315789471</v>
      </c>
      <c r="I19" s="65">
        <v>218.5</v>
      </c>
      <c r="J19" s="60">
        <f t="shared" si="2"/>
        <v>0.57499999999999996</v>
      </c>
      <c r="K19" s="65">
        <v>241</v>
      </c>
      <c r="L19" s="60">
        <f t="shared" si="3"/>
        <v>0.63421052631578945</v>
      </c>
      <c r="M19" s="61">
        <f t="shared" si="4"/>
        <v>694</v>
      </c>
      <c r="N19" s="62">
        <f t="shared" si="5"/>
        <v>0.60877192982456141</v>
      </c>
      <c r="O19" s="72">
        <v>111</v>
      </c>
    </row>
    <row r="20" spans="1:15" ht="15.75" x14ac:dyDescent="0.25">
      <c r="A20" s="15"/>
      <c r="B20" s="58">
        <f t="shared" si="0"/>
        <v>5</v>
      </c>
      <c r="C20" s="33" t="s">
        <v>163</v>
      </c>
      <c r="D20" s="33"/>
      <c r="E20" s="33" t="s">
        <v>164</v>
      </c>
      <c r="F20" s="33"/>
      <c r="G20" s="65">
        <v>221</v>
      </c>
      <c r="H20" s="60">
        <f t="shared" si="1"/>
        <v>0.58157894736842108</v>
      </c>
      <c r="I20" s="65">
        <v>222</v>
      </c>
      <c r="J20" s="60">
        <f t="shared" si="2"/>
        <v>0.58421052631578951</v>
      </c>
      <c r="K20" s="65">
        <v>230</v>
      </c>
      <c r="L20" s="60">
        <f t="shared" si="3"/>
        <v>0.60526315789473684</v>
      </c>
      <c r="M20" s="61">
        <f t="shared" si="4"/>
        <v>673</v>
      </c>
      <c r="N20" s="62">
        <f t="shared" si="5"/>
        <v>0.5903508771929824</v>
      </c>
      <c r="O20" s="72">
        <v>106.5</v>
      </c>
    </row>
    <row r="21" spans="1:15" ht="16.5" thickBot="1" x14ac:dyDescent="0.3">
      <c r="A21" s="15"/>
      <c r="B21" s="58">
        <f t="shared" si="0"/>
        <v>6</v>
      </c>
      <c r="C21" s="33" t="s">
        <v>166</v>
      </c>
      <c r="D21" s="33"/>
      <c r="E21" s="33" t="s">
        <v>167</v>
      </c>
      <c r="F21" s="33"/>
      <c r="G21" s="65">
        <v>225</v>
      </c>
      <c r="H21" s="60">
        <f t="shared" si="1"/>
        <v>0.59210526315789469</v>
      </c>
      <c r="I21" s="65">
        <v>213</v>
      </c>
      <c r="J21" s="60">
        <f t="shared" si="2"/>
        <v>0.56052631578947365</v>
      </c>
      <c r="K21" s="65">
        <v>226</v>
      </c>
      <c r="L21" s="60">
        <f t="shared" si="3"/>
        <v>0.59473684210526312</v>
      </c>
      <c r="M21" s="61">
        <f t="shared" si="4"/>
        <v>664</v>
      </c>
      <c r="N21" s="62">
        <f t="shared" si="5"/>
        <v>0.58245614035087723</v>
      </c>
      <c r="O21" s="72">
        <v>106</v>
      </c>
    </row>
    <row r="22" spans="1:15" ht="15.75" thickBot="1" x14ac:dyDescent="0.3">
      <c r="A22" s="15"/>
      <c r="B22" s="100" t="s">
        <v>18</v>
      </c>
      <c r="C22" s="101"/>
      <c r="D22" s="102"/>
      <c r="E22" s="103">
        <f>COUNTIF($E$16:$E$21,"*")</f>
        <v>6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4"/>
    </row>
  </sheetData>
  <sortState xmlns:xlrd2="http://schemas.microsoft.com/office/spreadsheetml/2017/richdata2" ref="B16:O21">
    <sortCondition ref="B16:B21"/>
  </sortState>
  <mergeCells count="13">
    <mergeCell ref="B22:D22"/>
    <mergeCell ref="E22:O22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21 O16:O21 E3:E4 E6 E9:F11 I16:I21 K16:K21">
    <cfRule type="containsBlanks" dxfId="53" priority="2">
      <formula>LEN(TRIM(C3))=0</formula>
    </cfRule>
  </conditionalFormatting>
  <conditionalFormatting sqref="H6">
    <cfRule type="containsBlanks" dxfId="52" priority="1">
      <formula>LEN(TRIM(H6))=0</formula>
    </cfRule>
  </conditionalFormatting>
  <pageMargins left="0.7" right="0.7" top="0.75" bottom="0.75" header="0.3" footer="0.3"/>
  <pageSetup paperSize="8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4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4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4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pageSetUpPr fitToPage="1"/>
  </sheetPr>
  <dimension ref="A1:O20"/>
  <sheetViews>
    <sheetView workbookViewId="0">
      <pane ySplit="15" topLeftCell="A16" activePane="bottomLeft" state="frozen"/>
      <selection activeCell="P7" sqref="P7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4.28515625" style="1" customWidth="1"/>
    <col min="5" max="5" width="30" style="1" customWidth="1"/>
    <col min="6" max="6" width="13.14062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31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380</v>
      </c>
      <c r="F7" s="16">
        <f>E7*E12</f>
        <v>1140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52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47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49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ht="15.75" x14ac:dyDescent="0.25">
      <c r="A16" s="15"/>
      <c r="B16" s="58">
        <f>IFERROR(_xlfn.RANK.EQ(N16,$N$1:$N$454,0),"0")</f>
        <v>1</v>
      </c>
      <c r="C16" s="33" t="s">
        <v>516</v>
      </c>
      <c r="D16" s="33"/>
      <c r="E16" s="33" t="s">
        <v>173</v>
      </c>
      <c r="F16" s="33">
        <v>56332</v>
      </c>
      <c r="G16" s="59">
        <v>238</v>
      </c>
      <c r="H16" s="60">
        <f>IFERROR((G16/$E$7),"0")</f>
        <v>0.62631578947368416</v>
      </c>
      <c r="I16" s="59">
        <v>255</v>
      </c>
      <c r="J16" s="60">
        <f>IFERROR((I16/$E$7),"0")</f>
        <v>0.67105263157894735</v>
      </c>
      <c r="K16" s="59">
        <v>263.5</v>
      </c>
      <c r="L16" s="60">
        <f>IFERROR((K16/$E$7),"0")</f>
        <v>0.69342105263157894</v>
      </c>
      <c r="M16" s="61">
        <f>G16+I16+K16</f>
        <v>756.5</v>
      </c>
      <c r="N16" s="62">
        <f>IFERROR((M16/$F$7),"0")</f>
        <v>0.66359649122807018</v>
      </c>
      <c r="O16" s="71">
        <v>123</v>
      </c>
    </row>
    <row r="17" spans="1:15" ht="15.75" x14ac:dyDescent="0.25">
      <c r="A17" s="15"/>
      <c r="B17" s="58">
        <v>2</v>
      </c>
      <c r="C17" s="33" t="s">
        <v>517</v>
      </c>
      <c r="D17" s="33"/>
      <c r="E17" s="33" t="s">
        <v>162</v>
      </c>
      <c r="F17" s="33">
        <v>1431339</v>
      </c>
      <c r="G17" s="65">
        <v>256.5</v>
      </c>
      <c r="H17" s="60">
        <f>IFERROR((G17/$E$7),"0")</f>
        <v>0.67500000000000004</v>
      </c>
      <c r="I17" s="65">
        <v>243.5</v>
      </c>
      <c r="J17" s="60">
        <f>IFERROR((I17/$E$7),"0")</f>
        <v>0.64078947368421058</v>
      </c>
      <c r="K17" s="65">
        <v>246.5</v>
      </c>
      <c r="L17" s="60">
        <f>IFERROR((K17/$E$7),"0")</f>
        <v>0.64868421052631575</v>
      </c>
      <c r="M17" s="61">
        <f>G17+I17+K17</f>
        <v>746.5</v>
      </c>
      <c r="N17" s="62">
        <f>IFERROR((M17/$F$7),"0")</f>
        <v>0.65482456140350875</v>
      </c>
      <c r="O17" s="72">
        <v>122</v>
      </c>
    </row>
    <row r="18" spans="1:15" ht="15.75" x14ac:dyDescent="0.25">
      <c r="A18" s="15"/>
      <c r="B18" s="58">
        <v>3</v>
      </c>
      <c r="C18" s="33" t="s">
        <v>172</v>
      </c>
      <c r="D18" s="33"/>
      <c r="E18" s="33" t="s">
        <v>501</v>
      </c>
      <c r="F18" s="33">
        <v>47030</v>
      </c>
      <c r="G18" s="65">
        <v>244.5</v>
      </c>
      <c r="H18" s="60">
        <f>IFERROR((G18/$E$7),"0")</f>
        <v>0.64342105263157889</v>
      </c>
      <c r="I18" s="65">
        <v>249</v>
      </c>
      <c r="J18" s="60">
        <f>IFERROR((I18/$E$7),"0")</f>
        <v>0.65526315789473688</v>
      </c>
      <c r="K18" s="65">
        <v>253</v>
      </c>
      <c r="L18" s="60">
        <f>IFERROR((K18/$E$7),"0")</f>
        <v>0.66578947368421049</v>
      </c>
      <c r="M18" s="61">
        <f>G18+I18+K18</f>
        <v>746.5</v>
      </c>
      <c r="N18" s="62">
        <f>IFERROR((M18/$F$7),"0")</f>
        <v>0.65482456140350875</v>
      </c>
      <c r="O18" s="72">
        <v>118</v>
      </c>
    </row>
    <row r="19" spans="1:15" ht="16.5" thickBot="1" x14ac:dyDescent="0.3">
      <c r="A19" s="15"/>
      <c r="B19" s="58">
        <f>IFERROR(_xlfn.RANK.EQ(N19,$N$1:$N$454,0),"0")</f>
        <v>4</v>
      </c>
      <c r="C19" s="33" t="s">
        <v>170</v>
      </c>
      <c r="D19" s="33"/>
      <c r="E19" s="33" t="s">
        <v>171</v>
      </c>
      <c r="F19" s="33">
        <v>49743</v>
      </c>
      <c r="G19" s="65">
        <v>240</v>
      </c>
      <c r="H19" s="60">
        <f>IFERROR((G19/$E$7),"0")</f>
        <v>0.63157894736842102</v>
      </c>
      <c r="I19" s="65">
        <v>251.5</v>
      </c>
      <c r="J19" s="60">
        <f>IFERROR((I19/$E$7),"0")</f>
        <v>0.6618421052631579</v>
      </c>
      <c r="K19" s="65">
        <v>234</v>
      </c>
      <c r="L19" s="60">
        <f>IFERROR((K19/$E$7),"0")</f>
        <v>0.61578947368421055</v>
      </c>
      <c r="M19" s="61">
        <f>G19+I19+K19</f>
        <v>725.5</v>
      </c>
      <c r="N19" s="62">
        <f>IFERROR((M19/$F$7),"0")</f>
        <v>0.63640350877192986</v>
      </c>
      <c r="O19" s="72">
        <v>116.5</v>
      </c>
    </row>
    <row r="20" spans="1:15" ht="16.5" thickBot="1" x14ac:dyDescent="0.3">
      <c r="A20" s="15"/>
      <c r="B20" s="106" t="s">
        <v>18</v>
      </c>
      <c r="C20" s="107"/>
      <c r="D20" s="108"/>
      <c r="E20" s="109"/>
      <c r="F20" s="107"/>
      <c r="G20" s="107"/>
      <c r="H20" s="107"/>
      <c r="I20" s="107"/>
      <c r="J20" s="107"/>
      <c r="K20" s="107"/>
      <c r="L20" s="107"/>
      <c r="M20" s="107"/>
      <c r="N20" s="107"/>
      <c r="O20" s="110"/>
    </row>
  </sheetData>
  <sortState xmlns:xlrd2="http://schemas.microsoft.com/office/spreadsheetml/2017/richdata2" ref="B16:O19">
    <sortCondition descending="1" ref="O16:O19"/>
  </sortState>
  <mergeCells count="13">
    <mergeCell ref="B20:D20"/>
    <mergeCell ref="E20:O20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19 O16:O19 E3:E4 E6 E9:F11 I16:I19 K16:K19">
    <cfRule type="containsBlanks" dxfId="51" priority="2">
      <formula>LEN(TRIM(C3))=0</formula>
    </cfRule>
  </conditionalFormatting>
  <conditionalFormatting sqref="H6">
    <cfRule type="containsBlanks" dxfId="50" priority="1">
      <formula>LEN(TRIM(H6))=0</formula>
    </cfRule>
  </conditionalFormatting>
  <pageMargins left="0.7" right="0.7" top="0.75" bottom="0.75" header="0.3" footer="0.3"/>
  <pageSetup paperSize="8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5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5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5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O17"/>
  <sheetViews>
    <sheetView workbookViewId="0">
      <pane ySplit="15" topLeftCell="A16" activePane="bottomLeft" state="frozen"/>
      <selection activeCell="P7" sqref="P7"/>
      <selection pane="bottomLeft" activeCell="C16" sqref="C16"/>
    </sheetView>
  </sheetViews>
  <sheetFormatPr defaultRowHeight="15" x14ac:dyDescent="0.25"/>
  <cols>
    <col min="1" max="2" width="9.140625" style="1"/>
    <col min="3" max="3" width="31.5703125" style="1" customWidth="1"/>
    <col min="4" max="4" width="14.5703125" style="1" customWidth="1"/>
    <col min="5" max="5" width="30" style="1" customWidth="1"/>
    <col min="6" max="6" width="13.8554687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</row>
    <row r="4" spans="1:15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5">
      <c r="A6" s="15"/>
      <c r="B6" s="15"/>
      <c r="C6" s="15"/>
      <c r="D6" s="17" t="s">
        <v>3</v>
      </c>
      <c r="E6" s="96" t="s">
        <v>32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15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380</v>
      </c>
      <c r="F7" s="16">
        <f>E7*E12</f>
        <v>1140</v>
      </c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5">
      <c r="A9" s="15"/>
      <c r="B9" s="15"/>
      <c r="C9" s="15"/>
      <c r="D9" s="18" t="s">
        <v>6</v>
      </c>
      <c r="E9" s="5" t="s">
        <v>52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6" customFormat="1" x14ac:dyDescent="0.25">
      <c r="A10" s="19"/>
      <c r="B10" s="19"/>
      <c r="C10" s="19"/>
      <c r="D10" s="20" t="s">
        <v>6</v>
      </c>
      <c r="E10" s="5" t="s">
        <v>47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5"/>
      <c r="B11" s="15"/>
      <c r="C11" s="15"/>
      <c r="D11" s="18" t="s">
        <v>6</v>
      </c>
      <c r="E11" s="5" t="s">
        <v>51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90" customFormat="1" ht="15.75" x14ac:dyDescent="0.25">
      <c r="A14" s="89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</row>
    <row r="15" spans="1:15" s="90" customFormat="1" ht="16.5" thickBot="1" x14ac:dyDescent="0.3">
      <c r="A15" s="89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</row>
    <row r="16" spans="1:15" s="90" customFormat="1" ht="16.5" thickBot="1" x14ac:dyDescent="0.3">
      <c r="A16" s="89"/>
      <c r="B16" s="58">
        <f>IFERROR(_xlfn.RANK.EQ(N16,$N$1:$N$451,0),"0")</f>
        <v>1</v>
      </c>
      <c r="C16" s="33" t="s">
        <v>518</v>
      </c>
      <c r="D16" s="33"/>
      <c r="E16" s="33" t="s">
        <v>171</v>
      </c>
      <c r="F16" s="33"/>
      <c r="G16" s="59">
        <v>249</v>
      </c>
      <c r="H16" s="60">
        <f>IFERROR((G16/$E$7),"0")</f>
        <v>0.65526315789473688</v>
      </c>
      <c r="I16" s="59">
        <v>255.5</v>
      </c>
      <c r="J16" s="60">
        <f>IFERROR((I16/$E$7),"0")</f>
        <v>0.67236842105263162</v>
      </c>
      <c r="K16" s="59">
        <v>251.5</v>
      </c>
      <c r="L16" s="60">
        <f>IFERROR((K16/$E$7),"0")</f>
        <v>0.6618421052631579</v>
      </c>
      <c r="M16" s="61">
        <f>G16+I16+K16</f>
        <v>756</v>
      </c>
      <c r="N16" s="62">
        <f>IFERROR((M16/$F$7),"0")</f>
        <v>0.66315789473684206</v>
      </c>
      <c r="O16" s="71">
        <v>120.5</v>
      </c>
    </row>
    <row r="17" spans="1:15" ht="16.5" thickBot="1" x14ac:dyDescent="0.3">
      <c r="A17" s="15"/>
      <c r="B17" s="106" t="s">
        <v>18</v>
      </c>
      <c r="C17" s="107"/>
      <c r="D17" s="108"/>
      <c r="E17" s="109">
        <f>COUNTIF($E$16:$E$16,"*")</f>
        <v>1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10"/>
    </row>
  </sheetData>
  <mergeCells count="13">
    <mergeCell ref="B17:D17"/>
    <mergeCell ref="E17:O17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16 O16 E3:E4 E6 E9:F11 I16 K16">
    <cfRule type="containsBlanks" dxfId="49" priority="2">
      <formula>LEN(TRIM(C3))=0</formula>
    </cfRule>
  </conditionalFormatting>
  <conditionalFormatting sqref="H6">
    <cfRule type="containsBlanks" dxfId="48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600-000000000000}">
          <x14:formula1>
            <xm:f>LOOKUP!$F$1:$F$5</xm:f>
          </x14:formula1>
          <xm:sqref>F9:F11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6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a valid test from the list." promptTitle="Test" prompt="Select test from the drop down list" xr:uid="{00000000-0002-0000-0600-000002000000}">
          <x14:formula1>
            <xm:f>LOOKUP!$A$1:$A$14</xm:f>
          </x14:formula1>
          <xm:sqref>E6:F6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Q17"/>
  <sheetViews>
    <sheetView workbookViewId="0">
      <pane ySplit="15" topLeftCell="A22" activePane="bottomLeft" state="frozen"/>
      <selection activeCell="P7" sqref="P7"/>
      <selection pane="bottomLeft" activeCell="C16" sqref="C16"/>
    </sheetView>
  </sheetViews>
  <sheetFormatPr defaultRowHeight="15" x14ac:dyDescent="0.25"/>
  <cols>
    <col min="1" max="2" width="9.140625" style="1"/>
    <col min="3" max="3" width="31.5703125" style="1" customWidth="1"/>
    <col min="4" max="4" width="16.42578125" style="1" customWidth="1"/>
    <col min="5" max="5" width="30" style="1" customWidth="1"/>
    <col min="6" max="6" width="15.140625" style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1" bestFit="1" customWidth="1"/>
    <col min="16" max="16" width="9.140625" style="2"/>
    <col min="17" max="17" width="55" style="1" customWidth="1"/>
    <col min="18" max="16384" width="9.140625" style="1"/>
  </cols>
  <sheetData>
    <row r="1" spans="1:17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15"/>
      <c r="P1" s="16"/>
      <c r="Q1" s="15"/>
    </row>
    <row r="2" spans="1:1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  <c r="Q2" s="15"/>
    </row>
    <row r="3" spans="1:17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15"/>
      <c r="P3" s="16"/>
      <c r="Q3" s="15"/>
    </row>
    <row r="4" spans="1:17" x14ac:dyDescent="0.25">
      <c r="A4" s="15"/>
      <c r="B4" s="15"/>
      <c r="C4" s="15"/>
      <c r="D4" s="17" t="s">
        <v>2</v>
      </c>
      <c r="E4" s="3" t="s">
        <v>41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5"/>
    </row>
    <row r="5" spans="1:17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</row>
    <row r="6" spans="1:17" x14ac:dyDescent="0.25">
      <c r="A6" s="15"/>
      <c r="B6" s="15"/>
      <c r="C6" s="15"/>
      <c r="D6" s="17" t="s">
        <v>3</v>
      </c>
      <c r="E6" s="96" t="s">
        <v>32</v>
      </c>
      <c r="F6" s="96"/>
      <c r="G6" s="21" t="s">
        <v>4</v>
      </c>
      <c r="H6" s="4" t="s">
        <v>23</v>
      </c>
      <c r="I6" s="15"/>
      <c r="J6" s="15"/>
      <c r="K6" s="15"/>
      <c r="L6" s="15"/>
      <c r="M6" s="15"/>
      <c r="N6" s="15"/>
      <c r="O6" s="15"/>
      <c r="P6" s="16"/>
      <c r="Q6" s="15"/>
    </row>
    <row r="7" spans="1:17" x14ac:dyDescent="0.25">
      <c r="A7" s="15"/>
      <c r="B7" s="15"/>
      <c r="C7" s="15"/>
      <c r="D7" s="17" t="s">
        <v>5</v>
      </c>
      <c r="E7" s="22">
        <f>VLOOKUP(E6,LOOKUP!A1:B14,2,0)</f>
        <v>380</v>
      </c>
      <c r="F7" s="16">
        <f>E7*E12</f>
        <v>1140</v>
      </c>
      <c r="G7" s="15"/>
      <c r="H7" s="15"/>
      <c r="I7" s="15"/>
      <c r="J7" s="15"/>
      <c r="K7" s="15"/>
      <c r="L7" s="15"/>
      <c r="M7" s="15"/>
      <c r="N7" s="15"/>
      <c r="O7" s="15"/>
      <c r="P7" s="16"/>
      <c r="Q7" s="15"/>
    </row>
    <row r="8" spans="1:17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5"/>
    </row>
    <row r="9" spans="1:17" x14ac:dyDescent="0.25">
      <c r="A9" s="15"/>
      <c r="B9" s="15"/>
      <c r="C9" s="15"/>
      <c r="D9" s="18" t="s">
        <v>6</v>
      </c>
      <c r="E9" s="5" t="s">
        <v>50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15"/>
      <c r="P9" s="16"/>
      <c r="Q9" s="15"/>
    </row>
    <row r="10" spans="1:17" s="6" customFormat="1" x14ac:dyDescent="0.25">
      <c r="A10" s="19"/>
      <c r="B10" s="19"/>
      <c r="C10" s="19"/>
      <c r="D10" s="20" t="s">
        <v>6</v>
      </c>
      <c r="E10" s="5" t="s">
        <v>47</v>
      </c>
      <c r="F10" s="6" t="s">
        <v>28</v>
      </c>
      <c r="G10" s="19"/>
      <c r="H10" s="19"/>
      <c r="I10" s="19"/>
      <c r="J10" s="19"/>
      <c r="K10" s="19"/>
      <c r="L10" s="19"/>
      <c r="M10" s="19"/>
      <c r="N10" s="19"/>
      <c r="O10" s="19"/>
      <c r="P10" s="31"/>
      <c r="Q10" s="19"/>
    </row>
    <row r="11" spans="1:17" x14ac:dyDescent="0.25">
      <c r="A11" s="15"/>
      <c r="B11" s="15"/>
      <c r="C11" s="15"/>
      <c r="D11" s="18" t="s">
        <v>6</v>
      </c>
      <c r="E11" s="5" t="s">
        <v>51</v>
      </c>
      <c r="F11" s="6" t="s">
        <v>21</v>
      </c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5"/>
    </row>
    <row r="12" spans="1:17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5"/>
    </row>
    <row r="13" spans="1:17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5"/>
    </row>
    <row r="14" spans="1:17" ht="15.75" x14ac:dyDescent="0.25">
      <c r="A14" s="15"/>
      <c r="B14" s="112" t="s">
        <v>7</v>
      </c>
      <c r="C14" s="114" t="s">
        <v>8</v>
      </c>
      <c r="D14" s="116" t="s">
        <v>9</v>
      </c>
      <c r="E14" s="114" t="s">
        <v>10</v>
      </c>
      <c r="F14" s="116" t="s">
        <v>11</v>
      </c>
      <c r="G14" s="69" t="str">
        <f>F9</f>
        <v>C</v>
      </c>
      <c r="H14" s="69" t="str">
        <f>F9</f>
        <v>C</v>
      </c>
      <c r="I14" s="69" t="str">
        <f>F10</f>
        <v>M</v>
      </c>
      <c r="J14" s="69" t="str">
        <f>F10</f>
        <v>M</v>
      </c>
      <c r="K14" s="69" t="str">
        <f>F11</f>
        <v>E</v>
      </c>
      <c r="L14" s="69" t="str">
        <f>F11</f>
        <v>E</v>
      </c>
      <c r="M14" s="116" t="s">
        <v>12</v>
      </c>
      <c r="N14" s="114" t="s">
        <v>13</v>
      </c>
      <c r="O14" s="118" t="s">
        <v>14</v>
      </c>
      <c r="P14" s="120"/>
      <c r="Q14" s="121"/>
    </row>
    <row r="15" spans="1:17" ht="16.5" thickBot="1" x14ac:dyDescent="0.3">
      <c r="A15" s="15"/>
      <c r="B15" s="113"/>
      <c r="C15" s="115"/>
      <c r="D15" s="117"/>
      <c r="E15" s="115"/>
      <c r="F15" s="117"/>
      <c r="G15" s="70" t="s">
        <v>17</v>
      </c>
      <c r="H15" s="70" t="s">
        <v>13</v>
      </c>
      <c r="I15" s="70" t="s">
        <v>17</v>
      </c>
      <c r="J15" s="70" t="s">
        <v>13</v>
      </c>
      <c r="K15" s="70" t="s">
        <v>17</v>
      </c>
      <c r="L15" s="70" t="s">
        <v>13</v>
      </c>
      <c r="M15" s="115"/>
      <c r="N15" s="115"/>
      <c r="O15" s="119"/>
      <c r="P15" s="120"/>
      <c r="Q15" s="121"/>
    </row>
    <row r="16" spans="1:17" ht="16.5" thickBot="1" x14ac:dyDescent="0.3">
      <c r="A16" s="15"/>
      <c r="B16" s="58">
        <f>IFERROR(_xlfn.RANK.EQ(N16,$N$1:$N$451,0),"0")</f>
        <v>1</v>
      </c>
      <c r="C16" s="33" t="s">
        <v>519</v>
      </c>
      <c r="D16" s="33"/>
      <c r="E16" s="33" t="s">
        <v>501</v>
      </c>
      <c r="F16" s="33"/>
      <c r="G16" s="59">
        <v>250</v>
      </c>
      <c r="H16" s="60">
        <f>IFERROR((G16/$E$7),"0")</f>
        <v>0.65789473684210531</v>
      </c>
      <c r="I16" s="59">
        <v>241.5</v>
      </c>
      <c r="J16" s="60">
        <f>IFERROR((I16/$E$7),"0")</f>
        <v>0.63552631578947372</v>
      </c>
      <c r="K16" s="59">
        <v>247</v>
      </c>
      <c r="L16" s="60">
        <f>IFERROR((K16/$E$7),"0")</f>
        <v>0.65</v>
      </c>
      <c r="M16" s="61">
        <f>G16+I16+K16</f>
        <v>738.5</v>
      </c>
      <c r="N16" s="62">
        <f>IFERROR((M16/$F$7),"0")</f>
        <v>0.64780701754385961</v>
      </c>
      <c r="O16" s="71">
        <v>120</v>
      </c>
      <c r="P16" s="26"/>
      <c r="Q16" s="8"/>
    </row>
    <row r="17" spans="1:17" ht="15.75" thickBot="1" x14ac:dyDescent="0.3">
      <c r="A17" s="15"/>
      <c r="B17" s="100" t="s">
        <v>18</v>
      </c>
      <c r="C17" s="101"/>
      <c r="D17" s="102"/>
      <c r="E17" s="103">
        <f>COUNTIF($E$16:$E$16,"*")</f>
        <v>1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4"/>
      <c r="P17" s="16"/>
      <c r="Q17" s="15"/>
    </row>
  </sheetData>
  <mergeCells count="15">
    <mergeCell ref="P14:P15"/>
    <mergeCell ref="Q14:Q15"/>
    <mergeCell ref="B17:D17"/>
    <mergeCell ref="E17:O17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C16:G16 O16 E3:E4 E6 E9:F11 I16 K16">
    <cfRule type="containsBlanks" dxfId="47" priority="2">
      <formula>LEN(TRIM(C3))=0</formula>
    </cfRule>
  </conditionalFormatting>
  <conditionalFormatting sqref="H6">
    <cfRule type="containsBlanks" dxfId="46" priority="1">
      <formula>LEN(TRIM(H6))=0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7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7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700-000002000000}">
          <x14:formula1>
            <xm:f>LOOKUP!$F$1:$F$5</xm:f>
          </x14:formula1>
          <xm:sqref>F9:F11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O43"/>
  <sheetViews>
    <sheetView workbookViewId="0">
      <pane ySplit="15" topLeftCell="A16" activePane="bottomLeft" state="frozen"/>
      <selection pane="bottomLeft" activeCell="C17" sqref="C17"/>
    </sheetView>
  </sheetViews>
  <sheetFormatPr defaultRowHeight="15" x14ac:dyDescent="0.25"/>
  <cols>
    <col min="1" max="2" width="9.140625" style="1"/>
    <col min="3" max="3" width="31.5703125" style="1" customWidth="1"/>
    <col min="4" max="4" width="12.28515625" style="1" bestFit="1" customWidth="1"/>
    <col min="5" max="5" width="30" style="1" customWidth="1"/>
    <col min="6" max="6" width="12.42578125" style="1" bestFit="1" customWidth="1"/>
    <col min="7" max="7" width="9.140625" style="1"/>
    <col min="8" max="8" width="11.7109375" style="1" bestFit="1" customWidth="1"/>
    <col min="9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3" width="9.140625" style="1"/>
    <col min="14" max="14" width="11.7109375" style="1" bestFit="1" customWidth="1"/>
    <col min="15" max="15" width="10.28515625" style="44" bestFit="1" customWidth="1"/>
    <col min="16" max="16384" width="9.140625" style="1"/>
  </cols>
  <sheetData>
    <row r="1" spans="1:15" ht="15.75" x14ac:dyDescent="0.25">
      <c r="A1" s="15"/>
      <c r="B1" s="15"/>
      <c r="C1" s="15"/>
      <c r="D1" s="91" t="s">
        <v>0</v>
      </c>
      <c r="E1" s="91"/>
      <c r="F1" s="91"/>
      <c r="G1" s="91"/>
      <c r="H1" s="91"/>
      <c r="I1" s="91"/>
      <c r="J1" s="15"/>
      <c r="K1" s="15"/>
      <c r="L1" s="15"/>
      <c r="M1" s="15"/>
      <c r="N1" s="15"/>
      <c r="O1" s="40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0"/>
    </row>
    <row r="3" spans="1:15" x14ac:dyDescent="0.25">
      <c r="A3" s="15"/>
      <c r="B3" s="15"/>
      <c r="C3" s="15"/>
      <c r="D3" s="17" t="s">
        <v>1</v>
      </c>
      <c r="E3" s="111" t="str">
        <f>'Med 73 Bze'!E3:G3</f>
        <v>Brook Farm Equestrian Club</v>
      </c>
      <c r="F3" s="111"/>
      <c r="G3" s="111"/>
      <c r="H3" s="15"/>
      <c r="I3" s="15"/>
      <c r="J3" s="15"/>
      <c r="K3" s="15"/>
      <c r="L3" s="15"/>
      <c r="M3" s="15"/>
      <c r="N3" s="15"/>
      <c r="O3" s="40"/>
    </row>
    <row r="4" spans="1:15" x14ac:dyDescent="0.25">
      <c r="A4" s="15"/>
      <c r="B4" s="15"/>
      <c r="C4" s="15"/>
      <c r="D4" s="17" t="s">
        <v>2</v>
      </c>
      <c r="E4" s="3" t="s">
        <v>42</v>
      </c>
      <c r="F4" s="15"/>
      <c r="G4" s="15"/>
      <c r="H4" s="15"/>
      <c r="I4" s="15"/>
      <c r="J4" s="15"/>
      <c r="K4" s="15"/>
      <c r="L4" s="15"/>
      <c r="M4" s="15"/>
      <c r="N4" s="15"/>
      <c r="O4" s="40"/>
    </row>
    <row r="5" spans="1:15" x14ac:dyDescent="0.25">
      <c r="A5" s="15"/>
      <c r="B5" s="15"/>
      <c r="C5" s="15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40"/>
    </row>
    <row r="6" spans="1:15" x14ac:dyDescent="0.25">
      <c r="A6" s="15"/>
      <c r="B6" s="15"/>
      <c r="C6" s="15"/>
      <c r="D6" s="17" t="s">
        <v>3</v>
      </c>
      <c r="E6" s="96" t="s">
        <v>19</v>
      </c>
      <c r="F6" s="96"/>
      <c r="G6" s="21" t="s">
        <v>4</v>
      </c>
      <c r="H6" s="4" t="s">
        <v>20</v>
      </c>
      <c r="I6" s="15"/>
      <c r="J6" s="15"/>
      <c r="K6" s="15"/>
      <c r="L6" s="15"/>
      <c r="M6" s="15"/>
      <c r="N6" s="15"/>
      <c r="O6" s="40"/>
    </row>
    <row r="7" spans="1:15" x14ac:dyDescent="0.25">
      <c r="A7" s="15"/>
      <c r="B7" s="15"/>
      <c r="C7" s="15"/>
      <c r="D7" s="17" t="s">
        <v>5</v>
      </c>
      <c r="E7" s="22">
        <f>VLOOKUP(E6,LOOKUP!A1:B14,2,0)</f>
        <v>240</v>
      </c>
      <c r="F7" s="16">
        <f>E7*E12</f>
        <v>720</v>
      </c>
      <c r="G7" s="15"/>
      <c r="H7" s="15"/>
      <c r="I7" s="15"/>
      <c r="J7" s="15"/>
      <c r="K7" s="15"/>
      <c r="L7" s="15"/>
      <c r="M7" s="15"/>
      <c r="N7" s="15"/>
      <c r="O7" s="40"/>
    </row>
    <row r="8" spans="1:15" x14ac:dyDescent="0.25">
      <c r="A8" s="15"/>
      <c r="B8" s="15"/>
      <c r="C8" s="15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40"/>
    </row>
    <row r="9" spans="1:15" x14ac:dyDescent="0.25">
      <c r="A9" s="15"/>
      <c r="B9" s="15"/>
      <c r="C9" s="15"/>
      <c r="D9" s="18" t="s">
        <v>6</v>
      </c>
      <c r="E9" s="5" t="s">
        <v>53</v>
      </c>
      <c r="F9" s="6" t="s">
        <v>26</v>
      </c>
      <c r="G9" s="15"/>
      <c r="H9" s="15"/>
      <c r="I9" s="15"/>
      <c r="J9" s="15"/>
      <c r="K9" s="15"/>
      <c r="L9" s="15"/>
      <c r="M9" s="15"/>
      <c r="N9" s="15"/>
      <c r="O9" s="40"/>
    </row>
    <row r="10" spans="1:15" s="6" customFormat="1" x14ac:dyDescent="0.25">
      <c r="A10" s="19"/>
      <c r="B10" s="19"/>
      <c r="C10" s="19"/>
      <c r="D10" s="20" t="s">
        <v>6</v>
      </c>
      <c r="E10" s="5" t="s">
        <v>54</v>
      </c>
      <c r="F10" s="6" t="s">
        <v>24</v>
      </c>
      <c r="G10" s="19"/>
      <c r="H10" s="19"/>
      <c r="I10" s="19"/>
      <c r="J10" s="19"/>
      <c r="K10" s="19"/>
      <c r="L10" s="19"/>
      <c r="M10" s="19"/>
      <c r="N10" s="19"/>
      <c r="O10" s="41"/>
    </row>
    <row r="11" spans="1:15" x14ac:dyDescent="0.25">
      <c r="A11" s="15"/>
      <c r="B11" s="15"/>
      <c r="C11" s="15"/>
      <c r="D11" s="18" t="s">
        <v>6</v>
      </c>
      <c r="E11" s="5" t="s">
        <v>55</v>
      </c>
      <c r="F11" s="6" t="s">
        <v>30</v>
      </c>
      <c r="G11" s="15"/>
      <c r="H11" s="15"/>
      <c r="I11" s="15"/>
      <c r="J11" s="15"/>
      <c r="K11" s="15"/>
      <c r="L11" s="15"/>
      <c r="M11" s="15"/>
      <c r="N11" s="15"/>
      <c r="O11" s="40"/>
    </row>
    <row r="12" spans="1:15" x14ac:dyDescent="0.25">
      <c r="A12" s="15"/>
      <c r="B12" s="15"/>
      <c r="C12" s="15"/>
      <c r="D12" s="15"/>
      <c r="E12" s="24">
        <f>COUNTIF($E$9:$E$11,"*")</f>
        <v>3</v>
      </c>
      <c r="F12" s="15"/>
      <c r="G12" s="15"/>
      <c r="H12" s="15"/>
      <c r="I12" s="15"/>
      <c r="J12" s="15"/>
      <c r="K12" s="15"/>
      <c r="L12" s="15"/>
      <c r="M12" s="15"/>
      <c r="N12" s="15"/>
      <c r="O12" s="40"/>
    </row>
    <row r="13" spans="1:15" ht="15.7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0"/>
    </row>
    <row r="14" spans="1:15" x14ac:dyDescent="0.25">
      <c r="A14" s="15"/>
      <c r="B14" s="97" t="s">
        <v>7</v>
      </c>
      <c r="C14" s="92" t="s">
        <v>8</v>
      </c>
      <c r="D14" s="99" t="s">
        <v>9</v>
      </c>
      <c r="E14" s="92" t="s">
        <v>10</v>
      </c>
      <c r="F14" s="99" t="s">
        <v>11</v>
      </c>
      <c r="G14" s="30" t="str">
        <f>F9</f>
        <v>C</v>
      </c>
      <c r="H14" s="30" t="str">
        <f>F9</f>
        <v>C</v>
      </c>
      <c r="I14" s="30" t="str">
        <f>F10</f>
        <v>H</v>
      </c>
      <c r="J14" s="30" t="str">
        <f>F10</f>
        <v>H</v>
      </c>
      <c r="K14" s="30" t="str">
        <f>F11</f>
        <v>B</v>
      </c>
      <c r="L14" s="30" t="str">
        <f>F11</f>
        <v>B</v>
      </c>
      <c r="M14" s="99" t="s">
        <v>12</v>
      </c>
      <c r="N14" s="92" t="s">
        <v>13</v>
      </c>
      <c r="O14" s="122" t="s">
        <v>14</v>
      </c>
    </row>
    <row r="15" spans="1:15" ht="15.75" thickBot="1" x14ac:dyDescent="0.3">
      <c r="A15" s="15"/>
      <c r="B15" s="98"/>
      <c r="C15" s="93"/>
      <c r="D15" s="105"/>
      <c r="E15" s="93"/>
      <c r="F15" s="105"/>
      <c r="G15" s="23" t="s">
        <v>17</v>
      </c>
      <c r="H15" s="23" t="s">
        <v>13</v>
      </c>
      <c r="I15" s="23" t="s">
        <v>17</v>
      </c>
      <c r="J15" s="23" t="s">
        <v>13</v>
      </c>
      <c r="K15" s="23" t="s">
        <v>17</v>
      </c>
      <c r="L15" s="23" t="s">
        <v>13</v>
      </c>
      <c r="M15" s="93"/>
      <c r="N15" s="93"/>
      <c r="O15" s="123"/>
    </row>
    <row r="16" spans="1:15" ht="15.75" x14ac:dyDescent="0.25">
      <c r="A16" s="15"/>
      <c r="B16" s="25">
        <f t="shared" ref="B16:B37" si="0">IFERROR(_xlfn.RANK.EQ(N16,$N$1:$N$477,0),"0")</f>
        <v>1</v>
      </c>
      <c r="C16" s="33" t="s">
        <v>520</v>
      </c>
      <c r="D16" s="33"/>
      <c r="E16" s="33" t="s">
        <v>183</v>
      </c>
      <c r="F16" s="33"/>
      <c r="G16" s="7">
        <v>174</v>
      </c>
      <c r="H16" s="27">
        <f>IFERROR((G16/$E$7),"0")</f>
        <v>0.72499999999999998</v>
      </c>
      <c r="I16" s="7">
        <v>177</v>
      </c>
      <c r="J16" s="27">
        <f t="shared" ref="J16:J25" si="1">IFERROR((I16/$E$7),"0")</f>
        <v>0.73750000000000004</v>
      </c>
      <c r="K16" s="7">
        <v>167.5</v>
      </c>
      <c r="L16" s="27">
        <f t="shared" ref="L16:L37" si="2">IFERROR((K16/$E$7),"0")</f>
        <v>0.69791666666666663</v>
      </c>
      <c r="M16" s="28">
        <f t="shared" ref="M16:M37" si="3">G16+I16+K16</f>
        <v>518.5</v>
      </c>
      <c r="N16" s="29">
        <f t="shared" ref="N16:N37" si="4">IFERROR((M16/$F$7),"0")</f>
        <v>0.72013888888888888</v>
      </c>
      <c r="O16" s="42">
        <v>218</v>
      </c>
    </row>
    <row r="17" spans="1:15" ht="15.75" x14ac:dyDescent="0.25">
      <c r="A17" s="15"/>
      <c r="B17" s="25">
        <f t="shared" si="0"/>
        <v>2</v>
      </c>
      <c r="C17" s="33" t="s">
        <v>521</v>
      </c>
      <c r="D17" s="33"/>
      <c r="E17" s="33" t="s">
        <v>176</v>
      </c>
      <c r="F17" s="33"/>
      <c r="G17" s="9">
        <v>164</v>
      </c>
      <c r="H17" s="51">
        <v>0.68330000000000002</v>
      </c>
      <c r="I17" s="9">
        <v>173.5</v>
      </c>
      <c r="J17" s="27">
        <f t="shared" si="1"/>
        <v>0.72291666666666665</v>
      </c>
      <c r="K17" s="9">
        <v>163</v>
      </c>
      <c r="L17" s="27">
        <f t="shared" si="2"/>
        <v>0.6791666666666667</v>
      </c>
      <c r="M17" s="28">
        <f t="shared" si="3"/>
        <v>500.5</v>
      </c>
      <c r="N17" s="29">
        <f t="shared" si="4"/>
        <v>0.69513888888888886</v>
      </c>
      <c r="O17" s="43">
        <v>210</v>
      </c>
    </row>
    <row r="18" spans="1:15" ht="15.75" x14ac:dyDescent="0.25">
      <c r="A18" s="15"/>
      <c r="B18" s="25">
        <f t="shared" si="0"/>
        <v>3</v>
      </c>
      <c r="C18" s="33" t="s">
        <v>216</v>
      </c>
      <c r="D18" s="33"/>
      <c r="E18" s="33" t="s">
        <v>217</v>
      </c>
      <c r="F18" s="33"/>
      <c r="G18" s="9">
        <v>165.5</v>
      </c>
      <c r="H18" s="27">
        <f t="shared" ref="H18:H37" si="5">IFERROR((G18/$E$7),"0")</f>
        <v>0.68958333333333333</v>
      </c>
      <c r="I18" s="9">
        <v>166</v>
      </c>
      <c r="J18" s="27">
        <f t="shared" si="1"/>
        <v>0.69166666666666665</v>
      </c>
      <c r="K18" s="9">
        <v>165.5</v>
      </c>
      <c r="L18" s="27">
        <f t="shared" si="2"/>
        <v>0.68958333333333333</v>
      </c>
      <c r="M18" s="28">
        <f t="shared" si="3"/>
        <v>497</v>
      </c>
      <c r="N18" s="29">
        <f t="shared" si="4"/>
        <v>0.69027777777777777</v>
      </c>
      <c r="O18" s="43">
        <v>207</v>
      </c>
    </row>
    <row r="19" spans="1:15" ht="15.75" x14ac:dyDescent="0.25">
      <c r="A19" s="15"/>
      <c r="B19" s="25">
        <f t="shared" si="0"/>
        <v>4</v>
      </c>
      <c r="C19" s="33" t="s">
        <v>179</v>
      </c>
      <c r="D19" s="33"/>
      <c r="E19" s="33" t="s">
        <v>180</v>
      </c>
      <c r="F19" s="33"/>
      <c r="G19" s="9">
        <v>168</v>
      </c>
      <c r="H19" s="27">
        <f t="shared" si="5"/>
        <v>0.7</v>
      </c>
      <c r="I19" s="9">
        <v>160.5</v>
      </c>
      <c r="J19" s="27">
        <f t="shared" si="1"/>
        <v>0.66874999999999996</v>
      </c>
      <c r="K19" s="9">
        <v>164.5</v>
      </c>
      <c r="L19" s="27">
        <f t="shared" si="2"/>
        <v>0.68541666666666667</v>
      </c>
      <c r="M19" s="28">
        <f t="shared" si="3"/>
        <v>493</v>
      </c>
      <c r="N19" s="29">
        <f t="shared" si="4"/>
        <v>0.68472222222222223</v>
      </c>
      <c r="O19" s="43">
        <v>206</v>
      </c>
    </row>
    <row r="20" spans="1:15" ht="15.75" x14ac:dyDescent="0.25">
      <c r="A20" s="15"/>
      <c r="B20" s="25">
        <f t="shared" si="0"/>
        <v>5</v>
      </c>
      <c r="C20" s="33" t="s">
        <v>210</v>
      </c>
      <c r="D20" s="33"/>
      <c r="E20" s="33" t="s">
        <v>211</v>
      </c>
      <c r="F20" s="33"/>
      <c r="G20" s="9">
        <v>162.5</v>
      </c>
      <c r="H20" s="27">
        <f t="shared" si="5"/>
        <v>0.67708333333333337</v>
      </c>
      <c r="I20" s="9">
        <v>160</v>
      </c>
      <c r="J20" s="27">
        <f t="shared" si="1"/>
        <v>0.66666666666666663</v>
      </c>
      <c r="K20" s="9">
        <v>168.5</v>
      </c>
      <c r="L20" s="27">
        <f t="shared" si="2"/>
        <v>0.70208333333333328</v>
      </c>
      <c r="M20" s="28">
        <f t="shared" si="3"/>
        <v>491</v>
      </c>
      <c r="N20" s="29">
        <f t="shared" si="4"/>
        <v>0.68194444444444446</v>
      </c>
      <c r="O20" s="43">
        <v>206</v>
      </c>
    </row>
    <row r="21" spans="1:15" ht="15.75" x14ac:dyDescent="0.25">
      <c r="A21" s="15"/>
      <c r="B21" s="25">
        <f t="shared" si="0"/>
        <v>6</v>
      </c>
      <c r="C21" s="33" t="s">
        <v>190</v>
      </c>
      <c r="D21" s="33"/>
      <c r="E21" s="33" t="s">
        <v>191</v>
      </c>
      <c r="F21" s="33"/>
      <c r="G21" s="9">
        <v>164</v>
      </c>
      <c r="H21" s="27">
        <f t="shared" si="5"/>
        <v>0.68333333333333335</v>
      </c>
      <c r="I21" s="9">
        <v>163.5</v>
      </c>
      <c r="J21" s="27">
        <f t="shared" si="1"/>
        <v>0.68125000000000002</v>
      </c>
      <c r="K21" s="9">
        <v>161</v>
      </c>
      <c r="L21" s="27">
        <f t="shared" si="2"/>
        <v>0.67083333333333328</v>
      </c>
      <c r="M21" s="28">
        <f t="shared" si="3"/>
        <v>488.5</v>
      </c>
      <c r="N21" s="29">
        <f t="shared" si="4"/>
        <v>0.67847222222222225</v>
      </c>
      <c r="O21" s="43">
        <v>203</v>
      </c>
    </row>
    <row r="22" spans="1:15" ht="15.75" x14ac:dyDescent="0.25">
      <c r="A22" s="15"/>
      <c r="B22" s="25">
        <f t="shared" si="0"/>
        <v>7</v>
      </c>
      <c r="C22" s="33" t="s">
        <v>204</v>
      </c>
      <c r="D22" s="33"/>
      <c r="E22" s="33" t="s">
        <v>205</v>
      </c>
      <c r="F22" s="33"/>
      <c r="G22" s="9">
        <v>159</v>
      </c>
      <c r="H22" s="27">
        <f t="shared" si="5"/>
        <v>0.66249999999999998</v>
      </c>
      <c r="I22" s="9">
        <v>154</v>
      </c>
      <c r="J22" s="27">
        <f t="shared" si="1"/>
        <v>0.64166666666666672</v>
      </c>
      <c r="K22" s="9">
        <v>164.5</v>
      </c>
      <c r="L22" s="27">
        <f t="shared" si="2"/>
        <v>0.68541666666666667</v>
      </c>
      <c r="M22" s="28">
        <f t="shared" si="3"/>
        <v>477.5</v>
      </c>
      <c r="N22" s="29">
        <f t="shared" si="4"/>
        <v>0.66319444444444442</v>
      </c>
      <c r="O22" s="43">
        <v>199</v>
      </c>
    </row>
    <row r="23" spans="1:15" ht="15.75" x14ac:dyDescent="0.25">
      <c r="A23" s="15"/>
      <c r="B23" s="25">
        <f t="shared" si="0"/>
        <v>8</v>
      </c>
      <c r="C23" s="33" t="s">
        <v>220</v>
      </c>
      <c r="D23" s="33"/>
      <c r="E23" s="33" t="s">
        <v>221</v>
      </c>
      <c r="F23" s="33"/>
      <c r="G23" s="9">
        <v>158.5</v>
      </c>
      <c r="H23" s="27">
        <f t="shared" si="5"/>
        <v>0.66041666666666665</v>
      </c>
      <c r="I23" s="9">
        <v>151</v>
      </c>
      <c r="J23" s="27">
        <f t="shared" si="1"/>
        <v>0.62916666666666665</v>
      </c>
      <c r="K23" s="9">
        <v>166.5</v>
      </c>
      <c r="L23" s="27">
        <f t="shared" si="2"/>
        <v>0.69374999999999998</v>
      </c>
      <c r="M23" s="28">
        <f t="shared" si="3"/>
        <v>476</v>
      </c>
      <c r="N23" s="29">
        <f t="shared" si="4"/>
        <v>0.66111111111111109</v>
      </c>
      <c r="O23" s="43">
        <v>202</v>
      </c>
    </row>
    <row r="24" spans="1:15" ht="15.75" x14ac:dyDescent="0.25">
      <c r="A24" s="15"/>
      <c r="B24" s="25">
        <f t="shared" si="0"/>
        <v>9</v>
      </c>
      <c r="C24" s="33" t="s">
        <v>181</v>
      </c>
      <c r="D24" s="33"/>
      <c r="E24" s="33" t="s">
        <v>182</v>
      </c>
      <c r="F24" s="33"/>
      <c r="G24" s="9">
        <v>163.5</v>
      </c>
      <c r="H24" s="27">
        <f t="shared" si="5"/>
        <v>0.68125000000000002</v>
      </c>
      <c r="I24" s="9">
        <v>159.5</v>
      </c>
      <c r="J24" s="27">
        <f t="shared" si="1"/>
        <v>0.6645833333333333</v>
      </c>
      <c r="K24" s="9">
        <v>150.5</v>
      </c>
      <c r="L24" s="27">
        <f t="shared" si="2"/>
        <v>0.62708333333333333</v>
      </c>
      <c r="M24" s="28">
        <f t="shared" si="3"/>
        <v>473.5</v>
      </c>
      <c r="N24" s="29">
        <f t="shared" si="4"/>
        <v>0.65763888888888888</v>
      </c>
      <c r="O24" s="43">
        <v>197</v>
      </c>
    </row>
    <row r="25" spans="1:15" ht="15.75" x14ac:dyDescent="0.25">
      <c r="A25" s="15"/>
      <c r="B25" s="25">
        <f t="shared" si="0"/>
        <v>10</v>
      </c>
      <c r="C25" s="33" t="s">
        <v>196</v>
      </c>
      <c r="D25" s="33"/>
      <c r="E25" s="33" t="s">
        <v>197</v>
      </c>
      <c r="F25" s="33"/>
      <c r="G25" s="9">
        <v>153</v>
      </c>
      <c r="H25" s="27">
        <f t="shared" si="5"/>
        <v>0.63749999999999996</v>
      </c>
      <c r="I25" s="9">
        <v>159</v>
      </c>
      <c r="J25" s="27">
        <f t="shared" si="1"/>
        <v>0.66249999999999998</v>
      </c>
      <c r="K25" s="9">
        <v>160.5</v>
      </c>
      <c r="L25" s="27">
        <f t="shared" si="2"/>
        <v>0.66874999999999996</v>
      </c>
      <c r="M25" s="28">
        <f t="shared" si="3"/>
        <v>472.5</v>
      </c>
      <c r="N25" s="29">
        <f t="shared" si="4"/>
        <v>0.65625</v>
      </c>
      <c r="O25" s="43">
        <v>201</v>
      </c>
    </row>
    <row r="26" spans="1:15" ht="15.75" x14ac:dyDescent="0.25">
      <c r="A26" s="15"/>
      <c r="B26" s="25">
        <f t="shared" si="0"/>
        <v>10</v>
      </c>
      <c r="C26" s="33" t="s">
        <v>224</v>
      </c>
      <c r="D26" s="33"/>
      <c r="E26" s="33" t="s">
        <v>225</v>
      </c>
      <c r="F26" s="33"/>
      <c r="G26" s="9">
        <v>156</v>
      </c>
      <c r="H26" s="27">
        <f t="shared" si="5"/>
        <v>0.65</v>
      </c>
      <c r="I26" s="9">
        <v>156.5</v>
      </c>
      <c r="J26" s="27">
        <v>0.65210000000000001</v>
      </c>
      <c r="K26" s="9">
        <v>160</v>
      </c>
      <c r="L26" s="27">
        <f t="shared" si="2"/>
        <v>0.66666666666666663</v>
      </c>
      <c r="M26" s="28">
        <f t="shared" si="3"/>
        <v>472.5</v>
      </c>
      <c r="N26" s="29">
        <f t="shared" si="4"/>
        <v>0.65625</v>
      </c>
      <c r="O26" s="43">
        <v>201</v>
      </c>
    </row>
    <row r="27" spans="1:15" ht="15.75" x14ac:dyDescent="0.25">
      <c r="A27" s="15"/>
      <c r="B27" s="25">
        <f t="shared" si="0"/>
        <v>12</v>
      </c>
      <c r="C27" s="33" t="s">
        <v>222</v>
      </c>
      <c r="D27" s="33"/>
      <c r="E27" s="33" t="s">
        <v>223</v>
      </c>
      <c r="F27" s="33"/>
      <c r="G27" s="9">
        <v>153.5</v>
      </c>
      <c r="H27" s="27">
        <f t="shared" si="5"/>
        <v>0.63958333333333328</v>
      </c>
      <c r="I27" s="9">
        <v>161.5</v>
      </c>
      <c r="J27" s="27">
        <f t="shared" ref="J27:J37" si="6">IFERROR((I27/$E$7),"0")</f>
        <v>0.67291666666666672</v>
      </c>
      <c r="K27" s="9">
        <v>157</v>
      </c>
      <c r="L27" s="27">
        <f t="shared" si="2"/>
        <v>0.65416666666666667</v>
      </c>
      <c r="M27" s="28">
        <f t="shared" si="3"/>
        <v>472</v>
      </c>
      <c r="N27" s="29">
        <f t="shared" si="4"/>
        <v>0.65555555555555556</v>
      </c>
      <c r="O27" s="43">
        <v>200</v>
      </c>
    </row>
    <row r="28" spans="1:15" ht="15.75" x14ac:dyDescent="0.25">
      <c r="A28" s="15"/>
      <c r="B28" s="25">
        <f t="shared" si="0"/>
        <v>13</v>
      </c>
      <c r="C28" s="33" t="s">
        <v>208</v>
      </c>
      <c r="D28" s="33"/>
      <c r="E28" s="33" t="s">
        <v>209</v>
      </c>
      <c r="F28" s="33"/>
      <c r="G28" s="9">
        <v>154</v>
      </c>
      <c r="H28" s="27">
        <f t="shared" si="5"/>
        <v>0.64166666666666672</v>
      </c>
      <c r="I28" s="9">
        <v>159</v>
      </c>
      <c r="J28" s="27">
        <f t="shared" si="6"/>
        <v>0.66249999999999998</v>
      </c>
      <c r="K28" s="9">
        <v>158</v>
      </c>
      <c r="L28" s="27">
        <f t="shared" si="2"/>
        <v>0.65833333333333333</v>
      </c>
      <c r="M28" s="28">
        <f t="shared" si="3"/>
        <v>471</v>
      </c>
      <c r="N28" s="29">
        <f t="shared" si="4"/>
        <v>0.65416666666666667</v>
      </c>
      <c r="O28" s="43">
        <v>196</v>
      </c>
    </row>
    <row r="29" spans="1:15" ht="15.75" x14ac:dyDescent="0.25">
      <c r="A29" s="15"/>
      <c r="B29" s="25">
        <f t="shared" si="0"/>
        <v>14</v>
      </c>
      <c r="C29" s="33" t="s">
        <v>218</v>
      </c>
      <c r="D29" s="33"/>
      <c r="E29" s="33" t="s">
        <v>219</v>
      </c>
      <c r="F29" s="33"/>
      <c r="G29" s="9">
        <v>154.5</v>
      </c>
      <c r="H29" s="27">
        <f t="shared" si="5"/>
        <v>0.64375000000000004</v>
      </c>
      <c r="I29" s="9">
        <v>159</v>
      </c>
      <c r="J29" s="27">
        <f t="shared" si="6"/>
        <v>0.66249999999999998</v>
      </c>
      <c r="K29" s="9">
        <v>157</v>
      </c>
      <c r="L29" s="27">
        <f t="shared" si="2"/>
        <v>0.65416666666666667</v>
      </c>
      <c r="M29" s="28">
        <f t="shared" si="3"/>
        <v>470.5</v>
      </c>
      <c r="N29" s="29">
        <f t="shared" si="4"/>
        <v>0.65347222222222223</v>
      </c>
      <c r="O29" s="43">
        <v>201</v>
      </c>
    </row>
    <row r="30" spans="1:15" ht="15.75" x14ac:dyDescent="0.25">
      <c r="A30" s="15"/>
      <c r="B30" s="25">
        <f t="shared" si="0"/>
        <v>15</v>
      </c>
      <c r="C30" s="33" t="s">
        <v>177</v>
      </c>
      <c r="D30" s="33"/>
      <c r="E30" s="33" t="s">
        <v>178</v>
      </c>
      <c r="F30" s="33"/>
      <c r="G30" s="9">
        <v>151.5</v>
      </c>
      <c r="H30" s="27">
        <f t="shared" si="5"/>
        <v>0.63124999999999998</v>
      </c>
      <c r="I30" s="9">
        <v>156</v>
      </c>
      <c r="J30" s="27">
        <f t="shared" si="6"/>
        <v>0.65</v>
      </c>
      <c r="K30" s="9">
        <v>159</v>
      </c>
      <c r="L30" s="27">
        <f t="shared" si="2"/>
        <v>0.66249999999999998</v>
      </c>
      <c r="M30" s="28">
        <f t="shared" si="3"/>
        <v>466.5</v>
      </c>
      <c r="N30" s="29">
        <f t="shared" si="4"/>
        <v>0.6479166666666667</v>
      </c>
      <c r="O30" s="43">
        <v>198</v>
      </c>
    </row>
    <row r="31" spans="1:15" ht="15.75" x14ac:dyDescent="0.25">
      <c r="A31" s="15"/>
      <c r="B31" s="25">
        <f t="shared" si="0"/>
        <v>16</v>
      </c>
      <c r="C31" s="33" t="s">
        <v>174</v>
      </c>
      <c r="D31" s="33"/>
      <c r="E31" s="33" t="s">
        <v>175</v>
      </c>
      <c r="F31" s="33"/>
      <c r="G31" s="9">
        <v>155.5</v>
      </c>
      <c r="H31" s="27">
        <f t="shared" si="5"/>
        <v>0.6479166666666667</v>
      </c>
      <c r="I31" s="9">
        <v>152</v>
      </c>
      <c r="J31" s="27">
        <f t="shared" si="6"/>
        <v>0.6333333333333333</v>
      </c>
      <c r="K31" s="9">
        <v>155</v>
      </c>
      <c r="L31" s="27">
        <f t="shared" si="2"/>
        <v>0.64583333333333337</v>
      </c>
      <c r="M31" s="28">
        <f t="shared" si="3"/>
        <v>462.5</v>
      </c>
      <c r="N31" s="29">
        <f t="shared" si="4"/>
        <v>0.64236111111111116</v>
      </c>
      <c r="O31" s="43">
        <v>194</v>
      </c>
    </row>
    <row r="32" spans="1:15" ht="15.75" x14ac:dyDescent="0.25">
      <c r="A32" s="15"/>
      <c r="B32" s="25">
        <f t="shared" si="0"/>
        <v>17</v>
      </c>
      <c r="C32" s="33" t="s">
        <v>192</v>
      </c>
      <c r="D32" s="33"/>
      <c r="E32" s="33" t="s">
        <v>193</v>
      </c>
      <c r="F32" s="33"/>
      <c r="G32" s="9">
        <v>155.5</v>
      </c>
      <c r="H32" s="27">
        <f t="shared" si="5"/>
        <v>0.6479166666666667</v>
      </c>
      <c r="I32" s="9">
        <v>155</v>
      </c>
      <c r="J32" s="27">
        <f t="shared" si="6"/>
        <v>0.64583333333333337</v>
      </c>
      <c r="K32" s="9">
        <v>148.5</v>
      </c>
      <c r="L32" s="27">
        <f t="shared" si="2"/>
        <v>0.61875000000000002</v>
      </c>
      <c r="M32" s="28">
        <f t="shared" si="3"/>
        <v>459</v>
      </c>
      <c r="N32" s="29">
        <f t="shared" si="4"/>
        <v>0.63749999999999996</v>
      </c>
      <c r="O32" s="43">
        <v>194</v>
      </c>
    </row>
    <row r="33" spans="1:15" ht="15.75" x14ac:dyDescent="0.25">
      <c r="A33" s="15"/>
      <c r="B33" s="25">
        <f t="shared" si="0"/>
        <v>18</v>
      </c>
      <c r="C33" s="33" t="s">
        <v>212</v>
      </c>
      <c r="D33" s="33"/>
      <c r="E33" s="33" t="s">
        <v>213</v>
      </c>
      <c r="F33" s="33"/>
      <c r="G33" s="9">
        <v>147.5</v>
      </c>
      <c r="H33" s="27">
        <f t="shared" si="5"/>
        <v>0.61458333333333337</v>
      </c>
      <c r="I33" s="9">
        <v>152.5</v>
      </c>
      <c r="J33" s="27">
        <f t="shared" si="6"/>
        <v>0.63541666666666663</v>
      </c>
      <c r="K33" s="9">
        <v>157.5</v>
      </c>
      <c r="L33" s="27">
        <f t="shared" si="2"/>
        <v>0.65625</v>
      </c>
      <c r="M33" s="28">
        <f t="shared" si="3"/>
        <v>457.5</v>
      </c>
      <c r="N33" s="29">
        <f t="shared" si="4"/>
        <v>0.63541666666666663</v>
      </c>
      <c r="O33" s="43">
        <v>193</v>
      </c>
    </row>
    <row r="34" spans="1:15" ht="15.75" x14ac:dyDescent="0.25">
      <c r="A34" s="15"/>
      <c r="B34" s="25">
        <f t="shared" si="0"/>
        <v>19</v>
      </c>
      <c r="C34" s="33" t="s">
        <v>188</v>
      </c>
      <c r="D34" s="33"/>
      <c r="E34" s="33" t="s">
        <v>189</v>
      </c>
      <c r="F34" s="33"/>
      <c r="G34" s="9">
        <v>152.5</v>
      </c>
      <c r="H34" s="27">
        <f t="shared" si="5"/>
        <v>0.63541666666666663</v>
      </c>
      <c r="I34" s="9">
        <v>153.5</v>
      </c>
      <c r="J34" s="27">
        <f t="shared" si="6"/>
        <v>0.63958333333333328</v>
      </c>
      <c r="K34" s="9">
        <v>146.5</v>
      </c>
      <c r="L34" s="27">
        <f t="shared" si="2"/>
        <v>0.61041666666666672</v>
      </c>
      <c r="M34" s="28">
        <f t="shared" si="3"/>
        <v>452.5</v>
      </c>
      <c r="N34" s="29">
        <f t="shared" si="4"/>
        <v>0.62847222222222221</v>
      </c>
      <c r="O34" s="43">
        <v>189</v>
      </c>
    </row>
    <row r="35" spans="1:15" ht="15.75" x14ac:dyDescent="0.25">
      <c r="A35" s="15"/>
      <c r="B35" s="25">
        <f t="shared" si="0"/>
        <v>20</v>
      </c>
      <c r="C35" s="33" t="s">
        <v>186</v>
      </c>
      <c r="D35" s="33"/>
      <c r="E35" s="33" t="s">
        <v>187</v>
      </c>
      <c r="F35" s="33"/>
      <c r="G35" s="9">
        <v>145</v>
      </c>
      <c r="H35" s="27">
        <f t="shared" si="5"/>
        <v>0.60416666666666663</v>
      </c>
      <c r="I35" s="9">
        <v>148.5</v>
      </c>
      <c r="J35" s="27">
        <f t="shared" si="6"/>
        <v>0.61875000000000002</v>
      </c>
      <c r="K35" s="9">
        <v>154</v>
      </c>
      <c r="L35" s="27">
        <f t="shared" si="2"/>
        <v>0.64166666666666672</v>
      </c>
      <c r="M35" s="28">
        <f t="shared" si="3"/>
        <v>447.5</v>
      </c>
      <c r="N35" s="29">
        <f t="shared" si="4"/>
        <v>0.62152777777777779</v>
      </c>
      <c r="O35" s="43">
        <v>193</v>
      </c>
    </row>
    <row r="36" spans="1:15" ht="15.75" x14ac:dyDescent="0.25">
      <c r="A36" s="15"/>
      <c r="B36" s="25">
        <f t="shared" si="0"/>
        <v>21</v>
      </c>
      <c r="C36" s="33" t="s">
        <v>202</v>
      </c>
      <c r="D36" s="33"/>
      <c r="E36" s="33" t="s">
        <v>203</v>
      </c>
      <c r="F36" s="33"/>
      <c r="G36" s="9">
        <v>142</v>
      </c>
      <c r="H36" s="27">
        <f t="shared" si="5"/>
        <v>0.59166666666666667</v>
      </c>
      <c r="I36" s="9">
        <v>144.5</v>
      </c>
      <c r="J36" s="27">
        <f t="shared" si="6"/>
        <v>0.6020833333333333</v>
      </c>
      <c r="K36" s="9">
        <v>147.5</v>
      </c>
      <c r="L36" s="27">
        <f t="shared" si="2"/>
        <v>0.61458333333333337</v>
      </c>
      <c r="M36" s="28">
        <f t="shared" si="3"/>
        <v>434</v>
      </c>
      <c r="N36" s="29">
        <f t="shared" si="4"/>
        <v>0.60277777777777775</v>
      </c>
      <c r="O36" s="43">
        <v>186</v>
      </c>
    </row>
    <row r="37" spans="1:15" ht="15.75" x14ac:dyDescent="0.25">
      <c r="A37" s="15"/>
      <c r="B37" s="25">
        <f t="shared" si="0"/>
        <v>22</v>
      </c>
      <c r="C37" s="33" t="s">
        <v>194</v>
      </c>
      <c r="D37" s="33"/>
      <c r="E37" s="33" t="s">
        <v>195</v>
      </c>
      <c r="F37" s="33"/>
      <c r="G37" s="9">
        <v>140</v>
      </c>
      <c r="H37" s="27">
        <f t="shared" si="5"/>
        <v>0.58333333333333337</v>
      </c>
      <c r="I37" s="9">
        <v>143.5</v>
      </c>
      <c r="J37" s="27">
        <f t="shared" si="6"/>
        <v>0.59791666666666665</v>
      </c>
      <c r="K37" s="9">
        <v>138</v>
      </c>
      <c r="L37" s="27">
        <f t="shared" si="2"/>
        <v>0.57499999999999996</v>
      </c>
      <c r="M37" s="28">
        <f t="shared" si="3"/>
        <v>421.5</v>
      </c>
      <c r="N37" s="29">
        <f t="shared" si="4"/>
        <v>0.5854166666666667</v>
      </c>
      <c r="O37" s="43">
        <v>179</v>
      </c>
    </row>
    <row r="38" spans="1:15" ht="15.75" x14ac:dyDescent="0.25">
      <c r="A38" s="15"/>
      <c r="B38" s="25" t="s">
        <v>106</v>
      </c>
      <c r="C38" s="33" t="s">
        <v>184</v>
      </c>
      <c r="D38" s="33"/>
      <c r="E38" s="33" t="s">
        <v>185</v>
      </c>
      <c r="F38" s="33"/>
      <c r="G38" s="37" t="s">
        <v>106</v>
      </c>
      <c r="H38" s="27" t="s">
        <v>106</v>
      </c>
      <c r="I38" s="37" t="s">
        <v>106</v>
      </c>
      <c r="J38" s="27" t="s">
        <v>106</v>
      </c>
      <c r="K38" s="37" t="s">
        <v>106</v>
      </c>
      <c r="L38" s="27" t="s">
        <v>106</v>
      </c>
      <c r="M38" s="38" t="s">
        <v>106</v>
      </c>
      <c r="N38" s="29" t="s">
        <v>106</v>
      </c>
      <c r="O38" s="53" t="s">
        <v>106</v>
      </c>
    </row>
    <row r="39" spans="1:15" ht="15.75" x14ac:dyDescent="0.25">
      <c r="A39" s="15"/>
      <c r="B39" s="25" t="s">
        <v>106</v>
      </c>
      <c r="C39" s="33" t="s">
        <v>206</v>
      </c>
      <c r="D39" s="33"/>
      <c r="E39" s="33" t="s">
        <v>207</v>
      </c>
      <c r="F39" s="33"/>
      <c r="G39" s="37" t="s">
        <v>106</v>
      </c>
      <c r="H39" s="27" t="s">
        <v>106</v>
      </c>
      <c r="I39" s="37" t="s">
        <v>106</v>
      </c>
      <c r="J39" s="27" t="s">
        <v>106</v>
      </c>
      <c r="K39" s="37" t="s">
        <v>106</v>
      </c>
      <c r="L39" s="27" t="s">
        <v>106</v>
      </c>
      <c r="M39" s="38" t="s">
        <v>106</v>
      </c>
      <c r="N39" s="29" t="s">
        <v>106</v>
      </c>
      <c r="O39" s="53" t="s">
        <v>106</v>
      </c>
    </row>
    <row r="40" spans="1:15" ht="15.75" x14ac:dyDescent="0.25">
      <c r="A40" s="15"/>
      <c r="B40" s="25" t="s">
        <v>21</v>
      </c>
      <c r="C40" s="33" t="s">
        <v>198</v>
      </c>
      <c r="D40" s="33"/>
      <c r="E40" s="33" t="s">
        <v>199</v>
      </c>
      <c r="F40" s="33"/>
      <c r="G40" s="37" t="s">
        <v>21</v>
      </c>
      <c r="H40" s="27" t="s">
        <v>21</v>
      </c>
      <c r="I40" s="37" t="s">
        <v>21</v>
      </c>
      <c r="J40" s="27" t="s">
        <v>21</v>
      </c>
      <c r="K40" s="37" t="s">
        <v>21</v>
      </c>
      <c r="L40" s="27" t="s">
        <v>21</v>
      </c>
      <c r="M40" s="38" t="s">
        <v>21</v>
      </c>
      <c r="N40" s="29" t="s">
        <v>21</v>
      </c>
      <c r="O40" s="53" t="s">
        <v>21</v>
      </c>
    </row>
    <row r="41" spans="1:15" ht="15.75" x14ac:dyDescent="0.25">
      <c r="A41" s="15"/>
      <c r="B41" s="25" t="s">
        <v>21</v>
      </c>
      <c r="C41" s="33" t="s">
        <v>214</v>
      </c>
      <c r="D41" s="33"/>
      <c r="E41" s="33" t="s">
        <v>215</v>
      </c>
      <c r="F41" s="33"/>
      <c r="G41" s="37" t="s">
        <v>21</v>
      </c>
      <c r="H41" s="27" t="s">
        <v>21</v>
      </c>
      <c r="I41" s="37" t="s">
        <v>21</v>
      </c>
      <c r="J41" s="27" t="s">
        <v>21</v>
      </c>
      <c r="K41" s="37" t="s">
        <v>21</v>
      </c>
      <c r="L41" s="27" t="s">
        <v>21</v>
      </c>
      <c r="M41" s="38" t="s">
        <v>21</v>
      </c>
      <c r="N41" s="29" t="s">
        <v>21</v>
      </c>
      <c r="O41" s="53" t="s">
        <v>21</v>
      </c>
    </row>
    <row r="42" spans="1:15" ht="16.5" thickBot="1" x14ac:dyDescent="0.3">
      <c r="A42" s="15"/>
      <c r="B42" s="25" t="s">
        <v>495</v>
      </c>
      <c r="C42" s="33" t="s">
        <v>200</v>
      </c>
      <c r="D42" s="33"/>
      <c r="E42" s="33" t="s">
        <v>201</v>
      </c>
      <c r="F42" s="33"/>
      <c r="G42" s="37" t="s">
        <v>495</v>
      </c>
      <c r="H42" s="27" t="s">
        <v>495</v>
      </c>
      <c r="I42" s="37" t="s">
        <v>495</v>
      </c>
      <c r="J42" s="27" t="s">
        <v>495</v>
      </c>
      <c r="K42" s="37" t="s">
        <v>495</v>
      </c>
      <c r="L42" s="27" t="s">
        <v>495</v>
      </c>
      <c r="M42" s="38" t="s">
        <v>495</v>
      </c>
      <c r="N42" s="29" t="s">
        <v>495</v>
      </c>
      <c r="O42" s="53" t="s">
        <v>495</v>
      </c>
    </row>
    <row r="43" spans="1:15" ht="15.75" thickBot="1" x14ac:dyDescent="0.3">
      <c r="A43" s="15"/>
      <c r="B43" s="100" t="s">
        <v>18</v>
      </c>
      <c r="C43" s="101"/>
      <c r="D43" s="102"/>
      <c r="E43" s="103">
        <f>COUNTIF($E$16:$E$37,"*")</f>
        <v>22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4"/>
    </row>
  </sheetData>
  <sortState xmlns:xlrd2="http://schemas.microsoft.com/office/spreadsheetml/2017/richdata2" ref="A16:O37">
    <sortCondition descending="1" ref="M16:M37"/>
    <sortCondition descending="1" ref="O16:O37"/>
  </sortState>
  <mergeCells count="13">
    <mergeCell ref="B43:D43"/>
    <mergeCell ref="E43:O43"/>
    <mergeCell ref="D1:I1"/>
    <mergeCell ref="E3:G3"/>
    <mergeCell ref="E6:F6"/>
    <mergeCell ref="B14:B15"/>
    <mergeCell ref="C14:C15"/>
    <mergeCell ref="D14:D15"/>
    <mergeCell ref="E14:E15"/>
    <mergeCell ref="F14:F15"/>
    <mergeCell ref="M14:M15"/>
    <mergeCell ref="N14:N15"/>
    <mergeCell ref="O14:O15"/>
  </mergeCells>
  <conditionalFormatting sqref="E3:E4 E6 E9:F11 C16:G39 C41:G42 O16:O39 O41:O42 I16:I39 I41:I42 K16:K39 K41:K42">
    <cfRule type="containsBlanks" dxfId="45" priority="3">
      <formula>LEN(TRIM(C3))=0</formula>
    </cfRule>
  </conditionalFormatting>
  <conditionalFormatting sqref="H6">
    <cfRule type="containsBlanks" dxfId="44" priority="2">
      <formula>LEN(TRIM(H6))=0</formula>
    </cfRule>
  </conditionalFormatting>
  <conditionalFormatting sqref="C40:G42 O40:O42 I40:I42 K40:K42">
    <cfRule type="containsBlanks" dxfId="43" priority="1">
      <formula>LEN(TRIM(C40))=0</formula>
    </cfRule>
  </conditionalFormatting>
  <pageMargins left="0.7" right="0.7" top="0.75" bottom="0.75" header="0.3" footer="0.3"/>
  <pageSetup paperSize="9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Selection" error="Please select a valid test from the list." promptTitle="Test" prompt="Select test from the drop down list" xr:uid="{00000000-0002-0000-0800-000000000000}">
          <x14:formula1>
            <xm:f>LOOKUP!$A$1:$A$14</xm:f>
          </x14:formula1>
          <xm:sqref>E6:F6</xm:sqref>
        </x14:dataValidation>
        <x14:dataValidation type="list" allowBlank="1" showInputMessage="1" showErrorMessage="1" errorTitle="Invalid Selection" error="Please select a valid section from the list." promptTitle="Section" prompt="Select section from the drop down list" xr:uid="{00000000-0002-0000-0800-000001000000}">
          <x14:formula1>
            <xm:f>LOOKUP!$D$1:$D$2</xm:f>
          </x14:formula1>
          <xm:sqref>H6</xm:sqref>
        </x14:dataValidation>
        <x14:dataValidation type="list" allowBlank="1" showInputMessage="1" showErrorMessage="1" errorTitle="Invalid Selection" error="Please select valid Judge position from the list." promptTitle="Position" prompt="Select Judge position from the drop down list" xr:uid="{00000000-0002-0000-0800-000002000000}">
          <x14:formula1>
            <xm:f>LOOKUP!$F$1:$F$5</xm:f>
          </x14:formula1>
          <xm:sqref>F9:F11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3" ma:contentTypeDescription="Create a new document." ma:contentTypeScope="" ma:versionID="2e4e270ac0f266370d9f1657a3281133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2371e884e3faa86246438347adcf6333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C69AC-17C3-467C-9261-FFA22E44939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014bbe7b-656b-4307-bc84-345a153590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C556A-937B-46C8-95E3-502EE1D29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F12658-840A-4018-A411-B8F5BCF335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Med 73 Bze</vt:lpstr>
      <vt:lpstr>Med 73 Silv</vt:lpstr>
      <vt:lpstr>AM 91 Bze</vt:lpstr>
      <vt:lpstr>AM 91 Silv</vt:lpstr>
      <vt:lpstr>PSG Bze</vt:lpstr>
      <vt:lpstr>PSG Silv</vt:lpstr>
      <vt:lpstr>Inter I Bze</vt:lpstr>
      <vt:lpstr>Inter I Silv</vt:lpstr>
      <vt:lpstr>Prelim 19 Bze A</vt:lpstr>
      <vt:lpstr>Prelim 19 Bze B</vt:lpstr>
      <vt:lpstr>Prelim 19 Silv</vt:lpstr>
      <vt:lpstr>Novice 23 Bze</vt:lpstr>
      <vt:lpstr>Novice 23 Silv</vt:lpstr>
      <vt:lpstr>Ele 53 Bze</vt:lpstr>
      <vt:lpstr>Ele 53 Silv</vt:lpstr>
      <vt:lpstr>Class 17</vt:lpstr>
      <vt:lpstr>Class 18</vt:lpstr>
      <vt:lpstr>Class 19</vt:lpstr>
      <vt:lpstr>Class 20</vt:lpstr>
      <vt:lpstr>Class 21</vt:lpstr>
      <vt:lpstr>Class 22</vt:lpstr>
      <vt:lpstr>Class 23</vt:lpstr>
      <vt:lpstr>Class 24</vt:lpstr>
      <vt:lpstr>Class 25</vt:lpstr>
      <vt:lpstr>Class 26</vt:lpstr>
      <vt:lpstr>Class 27</vt:lpstr>
      <vt:lpstr>Class 28</vt:lpstr>
      <vt:lpstr>Class 29</vt:lpstr>
      <vt:lpstr>Class 30</vt:lpstr>
      <vt:lpstr>LOOKUP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Kilminster</dc:creator>
  <cp:keywords/>
  <dc:description/>
  <cp:lastModifiedBy>Samantha Williams</cp:lastModifiedBy>
  <cp:revision/>
  <cp:lastPrinted>2021-07-25T16:37:35Z</cp:lastPrinted>
  <dcterms:created xsi:type="dcterms:W3CDTF">2021-06-17T08:06:25Z</dcterms:created>
  <dcterms:modified xsi:type="dcterms:W3CDTF">2021-07-28T21:32:57Z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