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-460" windowWidth="28800" windowHeight="18000" activeTab="1"/>
  </bookViews>
  <sheets>
    <sheet name="Eventing Score 50" sheetId="4" r:id="rId1"/>
    <sheet name="Eventing Score 60" sheetId="1" r:id="rId2"/>
    <sheet name="Eventing Score 70" sheetId="2" r:id="rId3"/>
    <sheet name="Eventing Score 80" sheetId="3" r:id="rId4"/>
    <sheet name="Eventing Score 90" sheetId="5" r:id="rId5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6" i="2" l="1"/>
  <c r="W17" i="2"/>
  <c r="Y17" i="2"/>
  <c r="Z17" i="2"/>
  <c r="AA17" i="2"/>
  <c r="Z16" i="2"/>
  <c r="Y16" i="2"/>
  <c r="W16" i="2"/>
  <c r="V9" i="1"/>
  <c r="AA16" i="5"/>
  <c r="AB16" i="5"/>
  <c r="Y16" i="5"/>
  <c r="AC16" i="5"/>
  <c r="AA15" i="5"/>
  <c r="AB15" i="5"/>
  <c r="Y15" i="5"/>
  <c r="AC15" i="5"/>
  <c r="AA14" i="5"/>
  <c r="AB14" i="5"/>
  <c r="Y14" i="5"/>
  <c r="AC14" i="5"/>
  <c r="AA13" i="5"/>
  <c r="AB13" i="5"/>
  <c r="Y13" i="5"/>
  <c r="AC13" i="5"/>
  <c r="AA12" i="5"/>
  <c r="AB12" i="5"/>
  <c r="Y12" i="5"/>
  <c r="AC12" i="5"/>
  <c r="AA11" i="5"/>
  <c r="AB11" i="5"/>
  <c r="Y11" i="5"/>
  <c r="AC11" i="5"/>
  <c r="AA10" i="5"/>
  <c r="AB10" i="5"/>
  <c r="Y10" i="5"/>
  <c r="AC10" i="5"/>
  <c r="AA9" i="5"/>
  <c r="AB9" i="5"/>
  <c r="Y9" i="5"/>
  <c r="AC9" i="5"/>
  <c r="AA8" i="5"/>
  <c r="AB8" i="5"/>
  <c r="Y8" i="5"/>
  <c r="AC8" i="5"/>
  <c r="AA7" i="5"/>
  <c r="AB7" i="5"/>
  <c r="Y7" i="5"/>
  <c r="AC7" i="5"/>
  <c r="AA6" i="5"/>
  <c r="AB6" i="5"/>
  <c r="Y6" i="5"/>
  <c r="AC6" i="5"/>
  <c r="AA5" i="5"/>
  <c r="AB5" i="5"/>
  <c r="Y5" i="5"/>
  <c r="AC5" i="5"/>
  <c r="Y7" i="2"/>
  <c r="Z7" i="2"/>
  <c r="W7" i="2"/>
  <c r="AA7" i="2"/>
  <c r="Y8" i="2"/>
  <c r="Z8" i="2"/>
  <c r="Y9" i="2"/>
  <c r="Z9" i="2"/>
  <c r="W9" i="2"/>
  <c r="AA9" i="2"/>
  <c r="Y10" i="2"/>
  <c r="Z10" i="2"/>
  <c r="W10" i="2"/>
  <c r="AA10" i="2"/>
  <c r="Y11" i="2"/>
  <c r="Z11" i="2"/>
  <c r="Y12" i="2"/>
  <c r="Z12" i="2"/>
  <c r="W12" i="2"/>
  <c r="AA12" i="2"/>
  <c r="Y13" i="2"/>
  <c r="Z13" i="2"/>
  <c r="W13" i="2"/>
  <c r="AA13" i="2"/>
  <c r="Y14" i="2"/>
  <c r="Z14" i="2"/>
  <c r="W14" i="2"/>
  <c r="AA14" i="2"/>
  <c r="Y15" i="2"/>
  <c r="Z15" i="2"/>
  <c r="W15" i="2"/>
  <c r="AA15" i="2"/>
  <c r="Y5" i="2"/>
  <c r="Z5" i="2"/>
  <c r="W5" i="2"/>
  <c r="AA5" i="2"/>
  <c r="V9" i="4"/>
  <c r="X9" i="4"/>
  <c r="Y9" i="4"/>
  <c r="Z9" i="4"/>
  <c r="X8" i="4"/>
  <c r="Y8" i="4"/>
  <c r="V8" i="4"/>
  <c r="Z8" i="4"/>
  <c r="X7" i="4"/>
  <c r="Y7" i="4"/>
  <c r="V7" i="4"/>
  <c r="Z7" i="4"/>
  <c r="X6" i="4"/>
  <c r="Y6" i="4"/>
  <c r="V6" i="4"/>
  <c r="Z6" i="4"/>
  <c r="X5" i="4"/>
  <c r="Y5" i="4"/>
  <c r="V5" i="4"/>
  <c r="Z5" i="4"/>
  <c r="Y6" i="3"/>
  <c r="Y7" i="3"/>
  <c r="Y8" i="3"/>
  <c r="Y9" i="3"/>
  <c r="Y10" i="3"/>
  <c r="Y11" i="3"/>
  <c r="V6" i="1"/>
  <c r="V7" i="1"/>
  <c r="V8" i="1"/>
  <c r="V10" i="1"/>
  <c r="AA12" i="3"/>
  <c r="AB12" i="3"/>
  <c r="AA11" i="3"/>
  <c r="AB11" i="3"/>
  <c r="AC11" i="3"/>
  <c r="AA10" i="3"/>
  <c r="AB10" i="3"/>
  <c r="AC10" i="3"/>
  <c r="AA9" i="3"/>
  <c r="AB9" i="3"/>
  <c r="AC9" i="3"/>
  <c r="AA8" i="3"/>
  <c r="AB8" i="3"/>
  <c r="AC8" i="3"/>
  <c r="AA7" i="3"/>
  <c r="AB7" i="3"/>
  <c r="AC7" i="3"/>
  <c r="AA6" i="3"/>
  <c r="AB6" i="3"/>
  <c r="AC6" i="3"/>
  <c r="AA5" i="3"/>
  <c r="AB5" i="3"/>
  <c r="Y5" i="3"/>
  <c r="AC5" i="3"/>
  <c r="Y6" i="2"/>
  <c r="Z6" i="2"/>
  <c r="X10" i="1"/>
  <c r="Y10" i="1"/>
  <c r="Z10" i="1"/>
  <c r="X9" i="1"/>
  <c r="Y9" i="1"/>
  <c r="Z9" i="1"/>
  <c r="X8" i="1"/>
  <c r="Y8" i="1"/>
  <c r="Z8" i="1"/>
  <c r="X7" i="1"/>
  <c r="Y7" i="1"/>
  <c r="Z7" i="1"/>
  <c r="X6" i="1"/>
  <c r="Y6" i="1"/>
  <c r="Z6" i="1"/>
  <c r="X5" i="1"/>
  <c r="Y5" i="1"/>
  <c r="V5" i="1"/>
  <c r="Z5" i="1"/>
</calcChain>
</file>

<file path=xl/sharedStrings.xml><?xml version="1.0" encoding="utf-8"?>
<sst xmlns="http://schemas.openxmlformats.org/spreadsheetml/2006/main" count="219" uniqueCount="84">
  <si>
    <t xml:space="preserve">Show Jumping </t>
  </si>
  <si>
    <t xml:space="preserve">Cross Country </t>
  </si>
  <si>
    <t xml:space="preserve">Optimum Time </t>
  </si>
  <si>
    <t xml:space="preserve">No </t>
  </si>
  <si>
    <t xml:space="preserve">Rider </t>
  </si>
  <si>
    <t xml:space="preserve">Horse </t>
  </si>
  <si>
    <t xml:space="preserve">Section </t>
  </si>
  <si>
    <t xml:space="preserve">Jumping Faults </t>
  </si>
  <si>
    <t xml:space="preserve">Actual Time </t>
  </si>
  <si>
    <t xml:space="preserve">Difference </t>
  </si>
  <si>
    <t xml:space="preserve">Time Faults </t>
  </si>
  <si>
    <t xml:space="preserve">Total Faults </t>
  </si>
  <si>
    <t>Senior</t>
  </si>
  <si>
    <t>50cm Arena Eventing Results</t>
  </si>
  <si>
    <t>4a</t>
  </si>
  <si>
    <t>4b</t>
  </si>
  <si>
    <t>Katie Burns</t>
  </si>
  <si>
    <t>Golden Socks</t>
  </si>
  <si>
    <t>Junior</t>
  </si>
  <si>
    <t>Beth Gray</t>
  </si>
  <si>
    <t>Mystic Jet</t>
  </si>
  <si>
    <t>Chloe Allsop</t>
  </si>
  <si>
    <t>Chausika</t>
  </si>
  <si>
    <t>Billy Bob</t>
  </si>
  <si>
    <t>1st</t>
  </si>
  <si>
    <t>2nd</t>
  </si>
  <si>
    <t>3rd</t>
  </si>
  <si>
    <t>4th</t>
  </si>
  <si>
    <t>60cm Arena Eventing Results</t>
  </si>
  <si>
    <t>Ethan Overton</t>
  </si>
  <si>
    <t>Flora</t>
  </si>
  <si>
    <t>Flora Cheney</t>
  </si>
  <si>
    <t>Polly Pocket</t>
  </si>
  <si>
    <t>Maddy King</t>
  </si>
  <si>
    <t>Clonlyon</t>
  </si>
  <si>
    <t>5th</t>
  </si>
  <si>
    <t>70cm Arena Eventing Results</t>
  </si>
  <si>
    <t xml:space="preserve">Sarah Long </t>
  </si>
  <si>
    <t>Jacob</t>
  </si>
  <si>
    <t>Ella Rollings</t>
  </si>
  <si>
    <t>Ebony</t>
  </si>
  <si>
    <t>RF - E</t>
  </si>
  <si>
    <t>E</t>
  </si>
  <si>
    <t>Jake Rollings</t>
  </si>
  <si>
    <t>Sunnibank Bodie</t>
  </si>
  <si>
    <t>E - 3R</t>
  </si>
  <si>
    <t>Melissa Barker</t>
  </si>
  <si>
    <t>Smurf</t>
  </si>
  <si>
    <t>Leah Palethorpe</t>
  </si>
  <si>
    <t>Millie</t>
  </si>
  <si>
    <t>Macie Johnson</t>
  </si>
  <si>
    <t>Bailey</t>
  </si>
  <si>
    <t>Gemma Phillips</t>
  </si>
  <si>
    <t>Bobby</t>
  </si>
  <si>
    <t>Clara Holley</t>
  </si>
  <si>
    <t>Squiggles</t>
  </si>
  <si>
    <t>Alexander Cassie</t>
  </si>
  <si>
    <t>Chino</t>
  </si>
  <si>
    <t>Beth Kingston</t>
  </si>
  <si>
    <t>Evilly</t>
  </si>
  <si>
    <t>Charlotte Grewcock</t>
  </si>
  <si>
    <t>Teddy</t>
  </si>
  <si>
    <t>80cm Arena Eventing Results</t>
  </si>
  <si>
    <t>Toni York</t>
  </si>
  <si>
    <t>Diamond Dazzla</t>
  </si>
  <si>
    <t>Maisie Warner-Hand</t>
  </si>
  <si>
    <t>Moss</t>
  </si>
  <si>
    <t>Richard Slater</t>
  </si>
  <si>
    <t>Castenius Titan</t>
  </si>
  <si>
    <t>Rocky</t>
  </si>
  <si>
    <t>Julie Bocock</t>
  </si>
  <si>
    <t>Rolo</t>
  </si>
  <si>
    <t>Sally Ann Wright</t>
  </si>
  <si>
    <t>Peter Rabbit</t>
  </si>
  <si>
    <t>E -3R</t>
  </si>
  <si>
    <t>90cm Arena Eventing Results</t>
  </si>
  <si>
    <t>Natalie Quilter</t>
  </si>
  <si>
    <t>Violette</t>
  </si>
  <si>
    <t>Helen Mills</t>
  </si>
  <si>
    <t>Maverick</t>
  </si>
  <si>
    <t>Freya Putnar</t>
  </si>
  <si>
    <t>Kevin</t>
  </si>
  <si>
    <t>Sienna Turner</t>
  </si>
  <si>
    <t>Galaxy Dream Girl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</si>
</sst>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Verdan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1"/>
      <name val="Calibri"/>
      <scheme val="minor"/>
    </font>
    <font>
      <b/>
      <sz val="11"/>
      <color theme="1"/>
      <name val="Calibri"/>
      <scheme val="minor"/>
    </font>
    <font>
      <sz val="12"/>
      <color theme="1"/>
      <name val="Ver]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/>
    <xf numFmtId="2" fontId="0" fillId="0" borderId="1" xfId="0" applyNumberFormat="1" applyBorder="1"/>
    <xf numFmtId="2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7" fillId="0" borderId="1" xfId="0" applyFont="1" applyBorder="1"/>
    <xf numFmtId="0" fontId="8" fillId="0" borderId="1" xfId="0" applyFont="1" applyBorder="1"/>
    <xf numFmtId="0" fontId="5" fillId="0" borderId="1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5" fillId="3" borderId="1" xfId="0" applyFont="1" applyFill="1" applyBorder="1"/>
    <xf numFmtId="0" fontId="5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0" fillId="4" borderId="1" xfId="0" applyFill="1" applyBorder="1"/>
    <xf numFmtId="2" fontId="0" fillId="4" borderId="1" xfId="0" applyNumberFormat="1" applyFill="1" applyBorder="1"/>
    <xf numFmtId="2" fontId="0" fillId="4" borderId="1" xfId="0" applyNumberFormat="1" applyFill="1" applyBorder="1" applyAlignment="1">
      <alignment horizontal="right"/>
    </xf>
    <xf numFmtId="0" fontId="1" fillId="0" borderId="1" xfId="0" applyFont="1" applyFill="1" applyBorder="1"/>
    <xf numFmtId="0" fontId="9" fillId="0" borderId="1" xfId="0" applyFont="1" applyFill="1" applyBorder="1"/>
    <xf numFmtId="2" fontId="0" fillId="0" borderId="1" xfId="0" applyNumberFormat="1" applyFill="1" applyBorder="1" applyAlignment="1">
      <alignment horizontal="right"/>
    </xf>
    <xf numFmtId="0" fontId="9" fillId="4" borderId="1" xfId="0" applyFont="1" applyFill="1" applyBorder="1"/>
    <xf numFmtId="0" fontId="1" fillId="4" borderId="1" xfId="0" applyFont="1" applyFill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workbookViewId="0">
      <selection activeCell="E40" sqref="E40"/>
    </sheetView>
  </sheetViews>
  <sheetFormatPr baseColWidth="10" defaultColWidth="8.83203125" defaultRowHeight="14" x14ac:dyDescent="0"/>
  <cols>
    <col min="2" max="2" width="27.5" bestFit="1" customWidth="1"/>
    <col min="3" max="3" width="19.5" bestFit="1" customWidth="1"/>
    <col min="5" max="21" width="5.5" customWidth="1"/>
    <col min="22" max="22" width="14.83203125" customWidth="1"/>
    <col min="23" max="23" width="11.83203125" customWidth="1"/>
    <col min="24" max="25" width="11.5" customWidth="1"/>
    <col min="26" max="26" width="11.5" bestFit="1" customWidth="1"/>
    <col min="27" max="27" width="9.1640625" customWidth="1"/>
  </cols>
  <sheetData>
    <row r="1" spans="1:27" ht="20">
      <c r="A1" s="27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3" spans="1:27">
      <c r="A3" s="1"/>
      <c r="B3" s="1"/>
      <c r="C3" s="1"/>
      <c r="D3" s="1"/>
      <c r="E3" s="30" t="s">
        <v>0</v>
      </c>
      <c r="F3" s="30"/>
      <c r="G3" s="30"/>
      <c r="H3" s="30"/>
      <c r="I3" s="30"/>
      <c r="J3" s="30"/>
      <c r="K3" s="30"/>
      <c r="L3" s="30"/>
      <c r="M3" s="30"/>
      <c r="N3" s="31" t="s">
        <v>1</v>
      </c>
      <c r="O3" s="31"/>
      <c r="P3" s="31"/>
      <c r="Q3" s="31"/>
      <c r="R3" s="31"/>
      <c r="S3" s="31"/>
      <c r="T3" s="31"/>
      <c r="U3" s="31"/>
      <c r="V3" s="10" t="s">
        <v>2</v>
      </c>
      <c r="W3" s="10">
        <v>156</v>
      </c>
    </row>
    <row r="4" spans="1:27" ht="15">
      <c r="A4" s="11" t="s">
        <v>3</v>
      </c>
      <c r="B4" s="11" t="s">
        <v>4</v>
      </c>
      <c r="C4" s="11" t="s">
        <v>5</v>
      </c>
      <c r="D4" s="11" t="s">
        <v>6</v>
      </c>
      <c r="E4" s="13">
        <v>1</v>
      </c>
      <c r="F4" s="13">
        <v>2</v>
      </c>
      <c r="G4" s="13">
        <v>3</v>
      </c>
      <c r="H4" s="13" t="s">
        <v>14</v>
      </c>
      <c r="I4" s="13" t="s">
        <v>15</v>
      </c>
      <c r="J4" s="13">
        <v>5</v>
      </c>
      <c r="K4" s="13">
        <v>6</v>
      </c>
      <c r="L4" s="13">
        <v>7</v>
      </c>
      <c r="M4" s="13">
        <v>8</v>
      </c>
      <c r="N4" s="14">
        <v>1</v>
      </c>
      <c r="O4" s="14">
        <v>2</v>
      </c>
      <c r="P4" s="14">
        <v>3</v>
      </c>
      <c r="Q4" s="14">
        <v>4</v>
      </c>
      <c r="R4" s="14">
        <v>5</v>
      </c>
      <c r="S4" s="14">
        <v>6</v>
      </c>
      <c r="T4" s="14">
        <v>7</v>
      </c>
      <c r="U4" s="14">
        <v>8</v>
      </c>
      <c r="V4" s="11" t="s">
        <v>7</v>
      </c>
      <c r="W4" s="11" t="s">
        <v>8</v>
      </c>
      <c r="X4" s="11" t="s">
        <v>9</v>
      </c>
      <c r="Y4" s="11" t="s">
        <v>10</v>
      </c>
      <c r="Z4" s="15" t="s">
        <v>11</v>
      </c>
    </row>
    <row r="5" spans="1:27" ht="16">
      <c r="A5" s="16">
        <v>16</v>
      </c>
      <c r="B5" s="5" t="s">
        <v>16</v>
      </c>
      <c r="C5" s="5" t="s">
        <v>17</v>
      </c>
      <c r="D5" s="5" t="s">
        <v>18</v>
      </c>
      <c r="E5" s="2"/>
      <c r="F5" s="2"/>
      <c r="G5" s="8"/>
      <c r="H5" s="2"/>
      <c r="I5" s="2"/>
      <c r="J5" s="2"/>
      <c r="K5" s="2"/>
      <c r="L5" s="2"/>
      <c r="M5" s="2"/>
      <c r="N5" s="2"/>
      <c r="O5" s="2"/>
      <c r="P5" s="2"/>
      <c r="Q5" s="2">
        <v>20</v>
      </c>
      <c r="R5" s="2"/>
      <c r="S5" s="2"/>
      <c r="T5" s="2"/>
      <c r="U5" s="2"/>
      <c r="V5" s="2">
        <f>SUM(E5:U5)</f>
        <v>20</v>
      </c>
      <c r="W5" s="2">
        <v>181.44</v>
      </c>
      <c r="X5" s="2">
        <f>ABS(W$3-W5)</f>
        <v>25.439999999999998</v>
      </c>
      <c r="Y5" s="2">
        <f>0.4*X5</f>
        <v>10.176</v>
      </c>
      <c r="Z5" s="7">
        <f>Y5+V5</f>
        <v>30.176000000000002</v>
      </c>
      <c r="AA5" s="2" t="s">
        <v>27</v>
      </c>
    </row>
    <row r="6" spans="1:27" ht="16">
      <c r="A6" s="16">
        <v>32</v>
      </c>
      <c r="B6" s="5" t="s">
        <v>19</v>
      </c>
      <c r="C6" s="5" t="s">
        <v>20</v>
      </c>
      <c r="D6" s="5" t="s">
        <v>18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f>SUM(E6:U6)</f>
        <v>0</v>
      </c>
      <c r="W6" s="2">
        <v>196.98</v>
      </c>
      <c r="X6" s="2">
        <f t="shared" ref="X6:X9" si="0">ABS(W$3-W6)</f>
        <v>40.97999999999999</v>
      </c>
      <c r="Y6" s="2">
        <f t="shared" ref="Y6:Y9" si="1">0.4*X6</f>
        <v>16.391999999999996</v>
      </c>
      <c r="Z6" s="7">
        <f t="shared" ref="Z6:Z9" si="2">Y6+V6</f>
        <v>16.391999999999996</v>
      </c>
      <c r="AA6" s="2" t="s">
        <v>26</v>
      </c>
    </row>
    <row r="7" spans="1:27" ht="16">
      <c r="A7" s="16">
        <v>28</v>
      </c>
      <c r="B7" s="5" t="s">
        <v>21</v>
      </c>
      <c r="C7" s="5" t="s">
        <v>22</v>
      </c>
      <c r="D7" s="5" t="s">
        <v>18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>
        <f>SUM(E7:U7)</f>
        <v>0</v>
      </c>
      <c r="W7" s="2">
        <v>157.15</v>
      </c>
      <c r="X7" s="2">
        <f t="shared" si="0"/>
        <v>1.1500000000000057</v>
      </c>
      <c r="Y7" s="2">
        <f t="shared" si="1"/>
        <v>0.4600000000000023</v>
      </c>
      <c r="Z7" s="7">
        <f t="shared" si="2"/>
        <v>0.4600000000000023</v>
      </c>
      <c r="AA7" s="2" t="s">
        <v>24</v>
      </c>
    </row>
    <row r="8" spans="1:27" ht="16">
      <c r="A8" s="16">
        <v>17</v>
      </c>
      <c r="B8" s="5" t="s">
        <v>16</v>
      </c>
      <c r="C8" s="5" t="s">
        <v>23</v>
      </c>
      <c r="D8" s="5" t="s">
        <v>18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f>SUM(E8:U8)</f>
        <v>0</v>
      </c>
      <c r="W8" s="2">
        <v>145.94</v>
      </c>
      <c r="X8" s="2">
        <f t="shared" si="0"/>
        <v>10.060000000000002</v>
      </c>
      <c r="Y8" s="2">
        <f t="shared" si="1"/>
        <v>4.0240000000000009</v>
      </c>
      <c r="Z8" s="7">
        <f t="shared" si="2"/>
        <v>4.0240000000000009</v>
      </c>
      <c r="AA8" s="2" t="s">
        <v>25</v>
      </c>
    </row>
    <row r="9" spans="1:27" ht="16">
      <c r="A9" s="5"/>
      <c r="B9" s="5"/>
      <c r="C9" s="5"/>
      <c r="D9" s="5"/>
      <c r="E9" s="2"/>
      <c r="F9" s="2"/>
      <c r="G9" s="2"/>
      <c r="H9" s="2"/>
      <c r="I9" s="2"/>
      <c r="J9" s="2"/>
      <c r="K9" s="2"/>
      <c r="L9" s="2"/>
      <c r="M9" s="2"/>
      <c r="N9" s="8"/>
      <c r="O9" s="2"/>
      <c r="P9" s="2"/>
      <c r="Q9" s="2"/>
      <c r="R9" s="2"/>
      <c r="S9" s="2"/>
      <c r="T9" s="2"/>
      <c r="U9" s="2"/>
      <c r="V9" s="2">
        <f>SUM(E9:U9)</f>
        <v>0</v>
      </c>
      <c r="W9" s="2"/>
      <c r="X9" s="2">
        <f t="shared" si="0"/>
        <v>156</v>
      </c>
      <c r="Y9" s="2">
        <f t="shared" si="1"/>
        <v>62.400000000000006</v>
      </c>
      <c r="Z9" s="7">
        <f t="shared" si="2"/>
        <v>62.400000000000006</v>
      </c>
      <c r="AA9" s="2"/>
    </row>
  </sheetData>
  <mergeCells count="3">
    <mergeCell ref="A1:AA1"/>
    <mergeCell ref="E3:M3"/>
    <mergeCell ref="N3:U3"/>
  </mergeCells>
  <pageMargins left="0.7" right="0.7" top="0.75" bottom="0.75" header="0.3" footer="0.3"/>
  <pageSetup paperSize="9" orientation="portrait"/>
  <headerFooter>
    <oddFooter>&amp;LPUBLIC</oddFooter>
    <evenFooter>&amp;LPUBLIC</evenFooter>
    <firstFooter>&amp;LPUBLIC</first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workbookViewId="0">
      <selection activeCell="C36" sqref="C36"/>
    </sheetView>
  </sheetViews>
  <sheetFormatPr baseColWidth="10" defaultColWidth="8.83203125" defaultRowHeight="14" x14ac:dyDescent="0"/>
  <cols>
    <col min="2" max="2" width="27.5" bestFit="1" customWidth="1"/>
    <col min="3" max="3" width="19.5" bestFit="1" customWidth="1"/>
    <col min="5" max="21" width="5.33203125" customWidth="1"/>
    <col min="22" max="22" width="14.83203125" customWidth="1"/>
    <col min="23" max="23" width="11.83203125" customWidth="1"/>
    <col min="24" max="26" width="11.5" customWidth="1"/>
    <col min="27" max="27" width="9.1640625" customWidth="1"/>
  </cols>
  <sheetData>
    <row r="1" spans="1:27" ht="20">
      <c r="A1" s="27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3" spans="1:27">
      <c r="A3" s="1"/>
      <c r="B3" s="1"/>
      <c r="C3" s="1"/>
      <c r="D3" s="1"/>
      <c r="E3" s="30" t="s">
        <v>0</v>
      </c>
      <c r="F3" s="30"/>
      <c r="G3" s="30"/>
      <c r="H3" s="30"/>
      <c r="I3" s="30"/>
      <c r="J3" s="30"/>
      <c r="K3" s="30"/>
      <c r="L3" s="30"/>
      <c r="M3" s="30"/>
      <c r="N3" s="31" t="s">
        <v>1</v>
      </c>
      <c r="O3" s="31"/>
      <c r="P3" s="31"/>
      <c r="Q3" s="31"/>
      <c r="R3" s="31"/>
      <c r="S3" s="31"/>
      <c r="T3" s="31"/>
      <c r="U3" s="31"/>
      <c r="V3" s="10" t="s">
        <v>2</v>
      </c>
      <c r="W3" s="10">
        <v>156</v>
      </c>
    </row>
    <row r="4" spans="1:27" ht="15">
      <c r="A4" s="11" t="s">
        <v>3</v>
      </c>
      <c r="B4" s="11" t="s">
        <v>4</v>
      </c>
      <c r="C4" s="11" t="s">
        <v>5</v>
      </c>
      <c r="D4" s="11" t="s">
        <v>6</v>
      </c>
      <c r="E4" s="12">
        <v>1</v>
      </c>
      <c r="F4" s="13">
        <v>2</v>
      </c>
      <c r="G4" s="13">
        <v>3</v>
      </c>
      <c r="H4" s="13" t="s">
        <v>14</v>
      </c>
      <c r="I4" s="13" t="s">
        <v>15</v>
      </c>
      <c r="J4" s="12">
        <v>5</v>
      </c>
      <c r="K4" s="12">
        <v>6</v>
      </c>
      <c r="L4" s="12">
        <v>7</v>
      </c>
      <c r="M4" s="12">
        <v>8</v>
      </c>
      <c r="N4" s="14">
        <v>1</v>
      </c>
      <c r="O4" s="14">
        <v>2</v>
      </c>
      <c r="P4" s="14">
        <v>3</v>
      </c>
      <c r="Q4" s="14">
        <v>4</v>
      </c>
      <c r="R4" s="14">
        <v>5</v>
      </c>
      <c r="S4" s="14">
        <v>6</v>
      </c>
      <c r="T4" s="14">
        <v>7</v>
      </c>
      <c r="U4" s="14">
        <v>8</v>
      </c>
      <c r="V4" s="11" t="s">
        <v>7</v>
      </c>
      <c r="W4" s="11" t="s">
        <v>8</v>
      </c>
      <c r="X4" s="11" t="s">
        <v>9</v>
      </c>
      <c r="Y4" s="11" t="s">
        <v>10</v>
      </c>
      <c r="Z4" s="15" t="s">
        <v>11</v>
      </c>
    </row>
    <row r="5" spans="1:27" ht="16">
      <c r="A5" s="5">
        <v>28</v>
      </c>
      <c r="B5" s="5" t="s">
        <v>21</v>
      </c>
      <c r="C5" s="5" t="s">
        <v>22</v>
      </c>
      <c r="D5" s="5" t="s">
        <v>18</v>
      </c>
      <c r="E5" s="2"/>
      <c r="F5" s="2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f t="shared" ref="V5:V10" si="0">SUM(E5:U5)</f>
        <v>0</v>
      </c>
      <c r="W5" s="2">
        <v>143.47</v>
      </c>
      <c r="X5" s="2">
        <f>ABS(W$3-W5)</f>
        <v>12.530000000000001</v>
      </c>
      <c r="Y5" s="2">
        <f>0.4*X5</f>
        <v>5.0120000000000005</v>
      </c>
      <c r="Z5" s="7">
        <f>Y5+V5</f>
        <v>5.0120000000000005</v>
      </c>
      <c r="AA5" s="2" t="s">
        <v>26</v>
      </c>
    </row>
    <row r="6" spans="1:27" ht="16">
      <c r="A6" s="5">
        <v>21</v>
      </c>
      <c r="B6" s="5" t="s">
        <v>29</v>
      </c>
      <c r="C6" s="5" t="s">
        <v>30</v>
      </c>
      <c r="D6" s="5" t="s">
        <v>18</v>
      </c>
      <c r="E6" s="2"/>
      <c r="F6" s="2"/>
      <c r="G6" s="2">
        <v>4</v>
      </c>
      <c r="H6" s="2"/>
      <c r="I6" s="2"/>
      <c r="J6" s="2">
        <v>4</v>
      </c>
      <c r="K6" s="2"/>
      <c r="L6" s="2"/>
      <c r="M6" s="2"/>
      <c r="N6" s="2"/>
      <c r="O6" s="2">
        <v>20</v>
      </c>
      <c r="P6" s="2">
        <v>40</v>
      </c>
      <c r="Q6" s="2"/>
      <c r="R6" s="2"/>
      <c r="S6" s="2"/>
      <c r="T6" s="2"/>
      <c r="U6" s="2"/>
      <c r="V6" s="2">
        <f t="shared" si="0"/>
        <v>68</v>
      </c>
      <c r="W6" s="2">
        <v>212.64</v>
      </c>
      <c r="X6" s="2">
        <f t="shared" ref="X6:X10" si="1">ABS(W$3-W6)</f>
        <v>56.639999999999986</v>
      </c>
      <c r="Y6" s="2">
        <f t="shared" ref="Y6:Y10" si="2">0.4*X6</f>
        <v>22.655999999999995</v>
      </c>
      <c r="Z6" s="7">
        <f t="shared" ref="Z6:Z10" si="3">Y6+V6</f>
        <v>90.655999999999992</v>
      </c>
      <c r="AA6" s="2" t="s">
        <v>35</v>
      </c>
    </row>
    <row r="7" spans="1:27" ht="16">
      <c r="A7" s="5">
        <v>34</v>
      </c>
      <c r="B7" s="5" t="s">
        <v>31</v>
      </c>
      <c r="C7" s="5" t="s">
        <v>32</v>
      </c>
      <c r="D7" s="5" t="s">
        <v>18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>
        <f t="shared" si="0"/>
        <v>0</v>
      </c>
      <c r="W7" s="2">
        <v>159.30000000000001</v>
      </c>
      <c r="X7" s="2">
        <f t="shared" si="1"/>
        <v>3.3000000000000114</v>
      </c>
      <c r="Y7" s="2">
        <f t="shared" si="2"/>
        <v>1.3200000000000047</v>
      </c>
      <c r="Z7" s="7">
        <f t="shared" si="3"/>
        <v>1.3200000000000047</v>
      </c>
      <c r="AA7" s="2" t="s">
        <v>24</v>
      </c>
    </row>
    <row r="8" spans="1:27" ht="16">
      <c r="A8" s="5">
        <v>11</v>
      </c>
      <c r="B8" s="5" t="s">
        <v>33</v>
      </c>
      <c r="C8" s="5" t="s">
        <v>34</v>
      </c>
      <c r="D8" s="5" t="s">
        <v>12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f t="shared" si="0"/>
        <v>0</v>
      </c>
      <c r="W8" s="2">
        <v>177.64</v>
      </c>
      <c r="X8" s="2">
        <f t="shared" si="1"/>
        <v>21.639999999999986</v>
      </c>
      <c r="Y8" s="2">
        <f t="shared" si="2"/>
        <v>8.6559999999999953</v>
      </c>
      <c r="Z8" s="7">
        <f t="shared" si="3"/>
        <v>8.6559999999999953</v>
      </c>
      <c r="AA8" s="2" t="s">
        <v>27</v>
      </c>
    </row>
    <row r="9" spans="1:27" ht="16">
      <c r="A9" s="5">
        <v>16</v>
      </c>
      <c r="B9" s="5" t="s">
        <v>16</v>
      </c>
      <c r="C9" s="5" t="s">
        <v>17</v>
      </c>
      <c r="D9" s="5" t="s">
        <v>18</v>
      </c>
      <c r="E9" s="2"/>
      <c r="F9" s="2"/>
      <c r="G9" s="2"/>
      <c r="H9" s="2"/>
      <c r="I9" s="2"/>
      <c r="J9" s="2"/>
      <c r="K9" s="2"/>
      <c r="L9" s="2"/>
      <c r="M9" s="2"/>
      <c r="N9" s="8"/>
      <c r="O9" s="2"/>
      <c r="P9" s="2"/>
      <c r="Q9" s="2"/>
      <c r="R9" s="2"/>
      <c r="S9" s="2"/>
      <c r="T9" s="2"/>
      <c r="U9" s="2"/>
      <c r="V9" s="2">
        <f t="shared" si="0"/>
        <v>0</v>
      </c>
      <c r="W9" s="2">
        <v>146.1</v>
      </c>
      <c r="X9" s="2">
        <f t="shared" si="1"/>
        <v>9.9000000000000057</v>
      </c>
      <c r="Y9" s="2">
        <f t="shared" si="2"/>
        <v>3.9600000000000026</v>
      </c>
      <c r="Z9" s="7">
        <f t="shared" si="3"/>
        <v>3.9600000000000026</v>
      </c>
      <c r="AA9" s="2" t="s">
        <v>25</v>
      </c>
    </row>
    <row r="10" spans="1:27" ht="16">
      <c r="A10" s="5"/>
      <c r="B10" s="5"/>
      <c r="C10" s="5"/>
      <c r="D10" s="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f t="shared" si="0"/>
        <v>0</v>
      </c>
      <c r="W10" s="2"/>
      <c r="X10" s="2">
        <f t="shared" si="1"/>
        <v>156</v>
      </c>
      <c r="Y10" s="2">
        <f t="shared" si="2"/>
        <v>62.400000000000006</v>
      </c>
      <c r="Z10" s="7">
        <f t="shared" si="3"/>
        <v>62.400000000000006</v>
      </c>
      <c r="AA10" s="2"/>
    </row>
  </sheetData>
  <mergeCells count="3">
    <mergeCell ref="E3:M3"/>
    <mergeCell ref="N3:U3"/>
    <mergeCell ref="A1:AA1"/>
  </mergeCells>
  <pageMargins left="0.7" right="0.7" top="0.75" bottom="0.75" header="0.3" footer="0.3"/>
  <pageSetup paperSize="9" orientation="portrait"/>
  <headerFooter>
    <oddFooter>&amp;LPUBLIC</oddFooter>
    <evenFooter>&amp;LPUBLIC</evenFooter>
    <firstFooter>&amp;LPUBLIC</first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workbookViewId="0">
      <selection activeCell="C37" sqref="C37"/>
    </sheetView>
  </sheetViews>
  <sheetFormatPr baseColWidth="10" defaultColWidth="8.83203125" defaultRowHeight="14" x14ac:dyDescent="0"/>
  <cols>
    <col min="2" max="2" width="25.1640625" bestFit="1" customWidth="1"/>
    <col min="3" max="3" width="23.5" bestFit="1" customWidth="1"/>
    <col min="5" max="22" width="5.83203125" customWidth="1"/>
    <col min="23" max="23" width="11.1640625" customWidth="1"/>
    <col min="24" max="24" width="9.33203125" customWidth="1"/>
    <col min="25" max="27" width="11.5" customWidth="1"/>
  </cols>
  <sheetData>
    <row r="1" spans="1:28" ht="20">
      <c r="A1" s="27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9"/>
    </row>
    <row r="3" spans="1:28" ht="15">
      <c r="A3" s="1"/>
      <c r="B3" s="1"/>
      <c r="C3" s="1"/>
      <c r="D3" s="1"/>
      <c r="E3" s="30" t="s">
        <v>0</v>
      </c>
      <c r="F3" s="30"/>
      <c r="G3" s="30"/>
      <c r="H3" s="30"/>
      <c r="I3" s="30"/>
      <c r="J3" s="30"/>
      <c r="K3" s="30"/>
      <c r="L3" s="30"/>
      <c r="M3" s="30"/>
      <c r="N3" s="31" t="s">
        <v>1</v>
      </c>
      <c r="O3" s="31"/>
      <c r="P3" s="31"/>
      <c r="Q3" s="31"/>
      <c r="R3" s="31"/>
      <c r="S3" s="31"/>
      <c r="T3" s="31"/>
      <c r="U3" s="31"/>
      <c r="V3" s="31"/>
      <c r="W3" s="11" t="s">
        <v>2</v>
      </c>
      <c r="X3" s="11">
        <v>166</v>
      </c>
    </row>
    <row r="4" spans="1:28" ht="15">
      <c r="A4" s="11" t="s">
        <v>3</v>
      </c>
      <c r="B4" s="11" t="s">
        <v>4</v>
      </c>
      <c r="C4" s="11" t="s">
        <v>5</v>
      </c>
      <c r="D4" s="11" t="s">
        <v>6</v>
      </c>
      <c r="E4" s="13">
        <v>1</v>
      </c>
      <c r="F4" s="13">
        <v>2</v>
      </c>
      <c r="G4" s="13">
        <v>3</v>
      </c>
      <c r="H4" s="13" t="s">
        <v>14</v>
      </c>
      <c r="I4" s="13" t="s">
        <v>15</v>
      </c>
      <c r="J4" s="13">
        <v>5</v>
      </c>
      <c r="K4" s="13">
        <v>6</v>
      </c>
      <c r="L4" s="13">
        <v>7</v>
      </c>
      <c r="M4" s="13">
        <v>8</v>
      </c>
      <c r="N4" s="14">
        <v>1</v>
      </c>
      <c r="O4" s="14">
        <v>2</v>
      </c>
      <c r="P4" s="14">
        <v>3</v>
      </c>
      <c r="Q4" s="14">
        <v>4</v>
      </c>
      <c r="R4" s="14">
        <v>5</v>
      </c>
      <c r="S4" s="14">
        <v>6</v>
      </c>
      <c r="T4" s="14">
        <v>7</v>
      </c>
      <c r="U4" s="14">
        <v>8</v>
      </c>
      <c r="V4" s="14">
        <v>9</v>
      </c>
      <c r="W4" s="11" t="s">
        <v>7</v>
      </c>
      <c r="X4" s="11" t="s">
        <v>8</v>
      </c>
      <c r="Y4" s="11" t="s">
        <v>9</v>
      </c>
      <c r="Z4" s="11" t="s">
        <v>10</v>
      </c>
      <c r="AA4" s="15" t="s">
        <v>11</v>
      </c>
    </row>
    <row r="5" spans="1:28" ht="16">
      <c r="A5" s="4">
        <v>10</v>
      </c>
      <c r="B5" s="3" t="s">
        <v>37</v>
      </c>
      <c r="C5" s="3" t="s">
        <v>38</v>
      </c>
      <c r="D5" s="3" t="s">
        <v>12</v>
      </c>
      <c r="E5" s="1"/>
      <c r="F5" s="1"/>
      <c r="G5" s="1"/>
      <c r="H5" s="1"/>
      <c r="I5" s="1">
        <v>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>
        <v>20</v>
      </c>
      <c r="V5" s="1"/>
      <c r="W5" s="1">
        <f>SUM(E5:V5)</f>
        <v>24</v>
      </c>
      <c r="X5" s="1">
        <v>180.69</v>
      </c>
      <c r="Y5" s="1">
        <f>ABS(X$3-X5)</f>
        <v>14.689999999999998</v>
      </c>
      <c r="Z5" s="6">
        <f t="shared" ref="Z5:Z17" si="0">0.4*Y5</f>
        <v>5.8759999999999994</v>
      </c>
      <c r="AA5" s="6">
        <f t="shared" ref="AA5:AA17" si="1">Z5+W5</f>
        <v>29.875999999999998</v>
      </c>
      <c r="AB5" s="1" t="s">
        <v>35</v>
      </c>
    </row>
    <row r="6" spans="1:28" ht="16">
      <c r="A6" s="17">
        <v>13</v>
      </c>
      <c r="B6" s="18" t="s">
        <v>39</v>
      </c>
      <c r="C6" s="18" t="s">
        <v>40</v>
      </c>
      <c r="D6" s="18" t="s">
        <v>18</v>
      </c>
      <c r="E6" s="19"/>
      <c r="F6" s="19"/>
      <c r="G6" s="19"/>
      <c r="H6" s="19"/>
      <c r="I6" s="19"/>
      <c r="J6" s="19"/>
      <c r="K6" s="19"/>
      <c r="L6" s="19"/>
      <c r="M6" s="19" t="s">
        <v>41</v>
      </c>
      <c r="N6" s="19"/>
      <c r="O6" s="19"/>
      <c r="P6" s="19"/>
      <c r="Q6" s="19"/>
      <c r="R6" s="19"/>
      <c r="S6" s="19"/>
      <c r="T6" s="19"/>
      <c r="U6" s="19"/>
      <c r="V6" s="19"/>
      <c r="W6" s="19" t="s">
        <v>42</v>
      </c>
      <c r="X6" s="19"/>
      <c r="Y6" s="19">
        <f>ABS(X$3-X6)</f>
        <v>166</v>
      </c>
      <c r="Z6" s="20">
        <f t="shared" si="0"/>
        <v>66.400000000000006</v>
      </c>
      <c r="AA6" s="21" t="s">
        <v>42</v>
      </c>
      <c r="AB6" s="9"/>
    </row>
    <row r="7" spans="1:28" ht="16">
      <c r="A7" s="4">
        <v>14</v>
      </c>
      <c r="B7" s="3" t="s">
        <v>43</v>
      </c>
      <c r="C7" s="3" t="s">
        <v>44</v>
      </c>
      <c r="D7" s="3" t="s">
        <v>12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>
        <f>SUM(E7:V7)</f>
        <v>0</v>
      </c>
      <c r="X7" s="1">
        <v>169.24</v>
      </c>
      <c r="Y7" s="1">
        <f t="shared" ref="Y7:Y14" si="2">ABS(X$3-X7)</f>
        <v>3.2400000000000091</v>
      </c>
      <c r="Z7" s="6">
        <f t="shared" si="0"/>
        <v>1.2960000000000038</v>
      </c>
      <c r="AA7" s="6">
        <f t="shared" si="1"/>
        <v>1.2960000000000038</v>
      </c>
      <c r="AB7" s="1" t="s">
        <v>24</v>
      </c>
    </row>
    <row r="8" spans="1:28" ht="16">
      <c r="A8" s="17">
        <v>21</v>
      </c>
      <c r="B8" s="18" t="s">
        <v>29</v>
      </c>
      <c r="C8" s="18" t="s">
        <v>30</v>
      </c>
      <c r="D8" s="18" t="s">
        <v>18</v>
      </c>
      <c r="E8" s="19">
        <v>4</v>
      </c>
      <c r="F8" s="19"/>
      <c r="G8" s="19"/>
      <c r="H8" s="19"/>
      <c r="I8" s="19"/>
      <c r="J8" s="19"/>
      <c r="K8" s="19">
        <v>4</v>
      </c>
      <c r="L8" s="19">
        <v>8</v>
      </c>
      <c r="M8" s="19"/>
      <c r="N8" s="19"/>
      <c r="O8" s="19" t="s">
        <v>45</v>
      </c>
      <c r="P8" s="19"/>
      <c r="Q8" s="19"/>
      <c r="R8" s="19"/>
      <c r="S8" s="19"/>
      <c r="T8" s="19"/>
      <c r="U8" s="19"/>
      <c r="V8" s="19"/>
      <c r="W8" s="19" t="s">
        <v>42</v>
      </c>
      <c r="X8" s="19"/>
      <c r="Y8" s="19">
        <f t="shared" si="2"/>
        <v>166</v>
      </c>
      <c r="Z8" s="20">
        <f t="shared" si="0"/>
        <v>66.400000000000006</v>
      </c>
      <c r="AA8" s="21" t="s">
        <v>42</v>
      </c>
      <c r="AB8" s="2"/>
    </row>
    <row r="9" spans="1:28" ht="16">
      <c r="A9" s="16">
        <v>15</v>
      </c>
      <c r="B9" s="5" t="s">
        <v>46</v>
      </c>
      <c r="C9" s="5" t="s">
        <v>47</v>
      </c>
      <c r="D9" s="5" t="s">
        <v>12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f>SUM(E9:V9)</f>
        <v>0</v>
      </c>
      <c r="X9" s="2">
        <v>186.18</v>
      </c>
      <c r="Y9" s="2">
        <f t="shared" si="2"/>
        <v>20.180000000000007</v>
      </c>
      <c r="Z9" s="7">
        <f t="shared" si="0"/>
        <v>8.0720000000000027</v>
      </c>
      <c r="AA9" s="24">
        <f t="shared" si="1"/>
        <v>8.0720000000000027</v>
      </c>
      <c r="AB9" s="2" t="s">
        <v>26</v>
      </c>
    </row>
    <row r="10" spans="1:28" ht="16">
      <c r="A10" s="17">
        <v>18</v>
      </c>
      <c r="B10" s="18" t="s">
        <v>48</v>
      </c>
      <c r="C10" s="18" t="s">
        <v>49</v>
      </c>
      <c r="D10" s="18" t="s">
        <v>18</v>
      </c>
      <c r="E10" s="19">
        <v>4</v>
      </c>
      <c r="F10" s="19"/>
      <c r="G10" s="19"/>
      <c r="H10" s="19"/>
      <c r="I10" s="19"/>
      <c r="J10" s="19">
        <v>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f>SUM(E10:V10)</f>
        <v>8</v>
      </c>
      <c r="X10" s="19">
        <v>176.71</v>
      </c>
      <c r="Y10" s="19">
        <f t="shared" si="2"/>
        <v>10.710000000000008</v>
      </c>
      <c r="Z10" s="20">
        <f t="shared" si="0"/>
        <v>4.2840000000000034</v>
      </c>
      <c r="AA10" s="21">
        <f t="shared" si="1"/>
        <v>12.284000000000002</v>
      </c>
      <c r="AB10" s="2" t="s">
        <v>35</v>
      </c>
    </row>
    <row r="11" spans="1:28" ht="16">
      <c r="A11" s="17">
        <v>27</v>
      </c>
      <c r="B11" s="18" t="s">
        <v>50</v>
      </c>
      <c r="C11" s="18" t="s">
        <v>51</v>
      </c>
      <c r="D11" s="18" t="s">
        <v>18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45</v>
      </c>
      <c r="P11" s="19"/>
      <c r="Q11" s="19"/>
      <c r="R11" s="19"/>
      <c r="S11" s="19"/>
      <c r="T11" s="19"/>
      <c r="U11" s="19"/>
      <c r="V11" s="19"/>
      <c r="W11" s="19" t="s">
        <v>42</v>
      </c>
      <c r="X11" s="19"/>
      <c r="Y11" s="19">
        <f t="shared" si="2"/>
        <v>166</v>
      </c>
      <c r="Z11" s="20">
        <f t="shared" si="0"/>
        <v>66.400000000000006</v>
      </c>
      <c r="AA11" s="21" t="s">
        <v>42</v>
      </c>
      <c r="AB11" s="2"/>
    </row>
    <row r="12" spans="1:28" ht="16">
      <c r="A12" s="16">
        <v>30</v>
      </c>
      <c r="B12" s="5" t="s">
        <v>52</v>
      </c>
      <c r="C12" s="5" t="s">
        <v>53</v>
      </c>
      <c r="D12" s="5" t="s">
        <v>12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f>SUM(E12:V12)</f>
        <v>0</v>
      </c>
      <c r="X12" s="2">
        <v>175.25</v>
      </c>
      <c r="Y12" s="2">
        <f t="shared" si="2"/>
        <v>9.25</v>
      </c>
      <c r="Z12" s="7">
        <f t="shared" si="0"/>
        <v>3.7</v>
      </c>
      <c r="AA12" s="7">
        <f t="shared" si="1"/>
        <v>3.7</v>
      </c>
      <c r="AB12" s="2" t="s">
        <v>25</v>
      </c>
    </row>
    <row r="13" spans="1:28" ht="16">
      <c r="A13" s="17">
        <v>33</v>
      </c>
      <c r="B13" s="18" t="s">
        <v>54</v>
      </c>
      <c r="C13" s="18" t="s">
        <v>55</v>
      </c>
      <c r="D13" s="18" t="s">
        <v>18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f>SUM(E13:V13)</f>
        <v>0</v>
      </c>
      <c r="X13" s="19">
        <v>168.24</v>
      </c>
      <c r="Y13" s="19">
        <f t="shared" si="2"/>
        <v>2.2400000000000091</v>
      </c>
      <c r="Z13" s="20">
        <f t="shared" si="0"/>
        <v>0.89600000000000368</v>
      </c>
      <c r="AA13" s="20">
        <f t="shared" si="1"/>
        <v>0.89600000000000368</v>
      </c>
      <c r="AB13" s="2" t="s">
        <v>24</v>
      </c>
    </row>
    <row r="14" spans="1:28" ht="16">
      <c r="A14" s="17">
        <v>34</v>
      </c>
      <c r="B14" s="18" t="s">
        <v>31</v>
      </c>
      <c r="C14" s="18" t="s">
        <v>32</v>
      </c>
      <c r="D14" s="18" t="s">
        <v>18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f>SUM(E14:V14)</f>
        <v>0</v>
      </c>
      <c r="X14" s="19">
        <v>151.47</v>
      </c>
      <c r="Y14" s="19">
        <f t="shared" si="2"/>
        <v>14.530000000000001</v>
      </c>
      <c r="Z14" s="20">
        <f t="shared" si="0"/>
        <v>5.8120000000000012</v>
      </c>
      <c r="AA14" s="20">
        <f t="shared" si="1"/>
        <v>5.8120000000000012</v>
      </c>
      <c r="AB14" s="2" t="s">
        <v>25</v>
      </c>
    </row>
    <row r="15" spans="1:28" ht="16">
      <c r="A15" s="17">
        <v>24</v>
      </c>
      <c r="B15" s="18" t="s">
        <v>56</v>
      </c>
      <c r="C15" s="18" t="s">
        <v>57</v>
      </c>
      <c r="D15" s="18" t="s">
        <v>18</v>
      </c>
      <c r="E15" s="19"/>
      <c r="F15" s="19"/>
      <c r="G15" s="19"/>
      <c r="H15" s="19"/>
      <c r="I15" s="19"/>
      <c r="J15" s="19"/>
      <c r="K15" s="19"/>
      <c r="L15" s="19">
        <v>4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f>SUM(E15:V15)</f>
        <v>4</v>
      </c>
      <c r="X15" s="19">
        <v>176.21</v>
      </c>
      <c r="Y15" s="19">
        <f>ABS(X$3-X15)</f>
        <v>10.210000000000008</v>
      </c>
      <c r="Z15" s="20">
        <f t="shared" si="0"/>
        <v>4.0840000000000032</v>
      </c>
      <c r="AA15" s="20">
        <f t="shared" si="1"/>
        <v>8.0840000000000032</v>
      </c>
      <c r="AB15" s="9" t="s">
        <v>27</v>
      </c>
    </row>
    <row r="16" spans="1:28" ht="16">
      <c r="A16" s="17">
        <v>50</v>
      </c>
      <c r="B16" s="25" t="s">
        <v>58</v>
      </c>
      <c r="C16" s="25" t="s">
        <v>59</v>
      </c>
      <c r="D16" s="25" t="s">
        <v>18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>
        <f t="shared" ref="W16:W17" si="3">SUM(E16:V16)</f>
        <v>0</v>
      </c>
      <c r="X16" s="26">
        <v>148.69</v>
      </c>
      <c r="Y16" s="26">
        <f t="shared" ref="Y16:Y17" si="4">ABS(X$3-X16)</f>
        <v>17.310000000000002</v>
      </c>
      <c r="Z16" s="20">
        <f t="shared" si="0"/>
        <v>6.9240000000000013</v>
      </c>
      <c r="AA16" s="20">
        <f t="shared" si="1"/>
        <v>6.9240000000000013</v>
      </c>
      <c r="AB16" s="1" t="s">
        <v>26</v>
      </c>
    </row>
    <row r="17" spans="1:28" ht="16">
      <c r="A17" s="16">
        <v>51</v>
      </c>
      <c r="B17" s="23" t="s">
        <v>60</v>
      </c>
      <c r="C17" s="23" t="s">
        <v>61</v>
      </c>
      <c r="D17" s="23" t="s">
        <v>12</v>
      </c>
      <c r="E17" s="22"/>
      <c r="F17" s="22">
        <v>4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>
        <f t="shared" si="3"/>
        <v>4</v>
      </c>
      <c r="X17" s="22">
        <v>192.04</v>
      </c>
      <c r="Y17" s="22">
        <f t="shared" si="4"/>
        <v>26.039999999999992</v>
      </c>
      <c r="Z17" s="7">
        <f t="shared" si="0"/>
        <v>10.415999999999997</v>
      </c>
      <c r="AA17" s="7">
        <f t="shared" si="1"/>
        <v>14.415999999999997</v>
      </c>
      <c r="AB17" s="1" t="s">
        <v>27</v>
      </c>
    </row>
  </sheetData>
  <mergeCells count="3">
    <mergeCell ref="E3:M3"/>
    <mergeCell ref="N3:V3"/>
    <mergeCell ref="A1:AB1"/>
  </mergeCells>
  <pageMargins left="0.7" right="0.7" top="0.75" bottom="0.75" header="0.3" footer="0.3"/>
  <pageSetup paperSize="9" orientation="portrait"/>
  <headerFooter>
    <oddFooter>&amp;LPUBLIC</oddFooter>
    <evenFooter>&amp;LPUBLIC</evenFooter>
    <firstFooter>&amp;LPUBLIC</first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workbookViewId="0">
      <selection activeCell="R35" sqref="R35"/>
    </sheetView>
  </sheetViews>
  <sheetFormatPr baseColWidth="10" defaultColWidth="8.83203125" defaultRowHeight="14" x14ac:dyDescent="0"/>
  <cols>
    <col min="2" max="2" width="25.1640625" bestFit="1" customWidth="1"/>
    <col min="3" max="3" width="23.5" bestFit="1" customWidth="1"/>
    <col min="5" max="24" width="4.5" customWidth="1"/>
    <col min="25" max="29" width="11.5" customWidth="1"/>
  </cols>
  <sheetData>
    <row r="1" spans="1:30" ht="20">
      <c r="A1" s="27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9"/>
    </row>
    <row r="3" spans="1:30" ht="15">
      <c r="A3" s="1"/>
      <c r="B3" s="1"/>
      <c r="C3" s="1"/>
      <c r="D3" s="1"/>
      <c r="E3" s="30" t="s">
        <v>0</v>
      </c>
      <c r="F3" s="30"/>
      <c r="G3" s="30"/>
      <c r="H3" s="30"/>
      <c r="I3" s="30"/>
      <c r="J3" s="30"/>
      <c r="K3" s="30"/>
      <c r="L3" s="30"/>
      <c r="M3" s="30"/>
      <c r="N3" s="32" t="s">
        <v>1</v>
      </c>
      <c r="O3" s="33"/>
      <c r="P3" s="33"/>
      <c r="Q3" s="33"/>
      <c r="R3" s="33"/>
      <c r="S3" s="33"/>
      <c r="T3" s="33"/>
      <c r="U3" s="33"/>
      <c r="V3" s="33"/>
      <c r="W3" s="33"/>
      <c r="X3" s="34"/>
      <c r="Y3" s="11" t="s">
        <v>2</v>
      </c>
      <c r="Z3" s="11">
        <v>172</v>
      </c>
    </row>
    <row r="4" spans="1:30" ht="15">
      <c r="A4" s="11" t="s">
        <v>3</v>
      </c>
      <c r="B4" s="11" t="s">
        <v>4</v>
      </c>
      <c r="C4" s="11" t="s">
        <v>5</v>
      </c>
      <c r="D4" s="11" t="s">
        <v>6</v>
      </c>
      <c r="E4" s="12">
        <v>1</v>
      </c>
      <c r="F4" s="13">
        <v>2</v>
      </c>
      <c r="G4" s="13">
        <v>3</v>
      </c>
      <c r="H4" s="13" t="s">
        <v>14</v>
      </c>
      <c r="I4" s="13" t="s">
        <v>15</v>
      </c>
      <c r="J4" s="12">
        <v>5</v>
      </c>
      <c r="K4" s="12">
        <v>6</v>
      </c>
      <c r="L4" s="12">
        <v>7</v>
      </c>
      <c r="M4" s="12">
        <v>8</v>
      </c>
      <c r="N4" s="14">
        <v>1</v>
      </c>
      <c r="O4" s="14">
        <v>2</v>
      </c>
      <c r="P4" s="14">
        <v>3</v>
      </c>
      <c r="Q4" s="14">
        <v>4</v>
      </c>
      <c r="R4" s="14">
        <v>5</v>
      </c>
      <c r="S4" s="14">
        <v>6</v>
      </c>
      <c r="T4" s="14">
        <v>7</v>
      </c>
      <c r="U4" s="14">
        <v>8</v>
      </c>
      <c r="V4" s="14">
        <v>9</v>
      </c>
      <c r="W4" s="14">
        <v>10</v>
      </c>
      <c r="X4" s="14">
        <v>11</v>
      </c>
      <c r="Y4" s="11" t="s">
        <v>7</v>
      </c>
      <c r="Z4" s="11" t="s">
        <v>8</v>
      </c>
      <c r="AA4" s="11" t="s">
        <v>9</v>
      </c>
      <c r="AB4" s="11" t="s">
        <v>10</v>
      </c>
      <c r="AC4" s="15" t="s">
        <v>11</v>
      </c>
    </row>
    <row r="5" spans="1:30" ht="16">
      <c r="A5" s="16">
        <v>12</v>
      </c>
      <c r="B5" s="5" t="s">
        <v>63</v>
      </c>
      <c r="C5" s="5" t="s">
        <v>64</v>
      </c>
      <c r="D5" s="5" t="s">
        <v>12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f t="shared" ref="Y5:Y11" si="0">SUM(E5:X5)</f>
        <v>0</v>
      </c>
      <c r="Z5" s="2">
        <v>179.42</v>
      </c>
      <c r="AA5" s="2">
        <f t="shared" ref="AA5:AA12" si="1">ABS(Z$3-Z5)</f>
        <v>7.4199999999999875</v>
      </c>
      <c r="AB5" s="7">
        <f>0.4*AA5</f>
        <v>2.9679999999999951</v>
      </c>
      <c r="AC5" s="7">
        <f>AB5+Y5</f>
        <v>2.9679999999999951</v>
      </c>
      <c r="AD5" s="2" t="s">
        <v>24</v>
      </c>
    </row>
    <row r="6" spans="1:30" ht="16">
      <c r="A6" s="17">
        <v>20</v>
      </c>
      <c r="B6" s="18" t="s">
        <v>65</v>
      </c>
      <c r="C6" s="18" t="s">
        <v>66</v>
      </c>
      <c r="D6" s="18" t="s">
        <v>18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>
        <f t="shared" si="0"/>
        <v>0</v>
      </c>
      <c r="Z6" s="19">
        <v>163.33000000000001</v>
      </c>
      <c r="AA6" s="19">
        <f t="shared" si="1"/>
        <v>8.6699999999999875</v>
      </c>
      <c r="AB6" s="20">
        <f t="shared" ref="AB6:AB12" si="2">0.4*AA6</f>
        <v>3.4679999999999951</v>
      </c>
      <c r="AC6" s="20">
        <f t="shared" ref="AC6:AC11" si="3">AB6+Y6</f>
        <v>3.4679999999999951</v>
      </c>
      <c r="AD6" s="2" t="s">
        <v>24</v>
      </c>
    </row>
    <row r="7" spans="1:30" ht="16">
      <c r="A7" s="16">
        <v>30</v>
      </c>
      <c r="B7" s="5" t="s">
        <v>52</v>
      </c>
      <c r="C7" s="5" t="s">
        <v>53</v>
      </c>
      <c r="D7" s="5" t="s">
        <v>12</v>
      </c>
      <c r="E7" s="2"/>
      <c r="F7" s="2"/>
      <c r="G7" s="2">
        <v>4</v>
      </c>
      <c r="H7" s="2"/>
      <c r="I7" s="2"/>
      <c r="J7" s="2"/>
      <c r="K7" s="2"/>
      <c r="L7" s="2"/>
      <c r="M7" s="2">
        <v>4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>
        <f t="shared" si="0"/>
        <v>8</v>
      </c>
      <c r="Z7" s="2">
        <v>181.98</v>
      </c>
      <c r="AA7" s="2">
        <f t="shared" si="1"/>
        <v>9.9799999999999898</v>
      </c>
      <c r="AB7" s="7">
        <f t="shared" si="2"/>
        <v>3.991999999999996</v>
      </c>
      <c r="AC7" s="7">
        <f t="shared" si="3"/>
        <v>11.991999999999996</v>
      </c>
      <c r="AD7" s="2" t="s">
        <v>27</v>
      </c>
    </row>
    <row r="8" spans="1:30" ht="16">
      <c r="A8" s="16">
        <v>23</v>
      </c>
      <c r="B8" s="5" t="s">
        <v>67</v>
      </c>
      <c r="C8" s="5" t="s">
        <v>68</v>
      </c>
      <c r="D8" s="5" t="s">
        <v>12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>
        <f t="shared" si="0"/>
        <v>0</v>
      </c>
      <c r="Z8" s="2">
        <v>185.58</v>
      </c>
      <c r="AA8" s="2">
        <f t="shared" si="1"/>
        <v>13.580000000000013</v>
      </c>
      <c r="AB8" s="7">
        <f t="shared" si="2"/>
        <v>5.4320000000000057</v>
      </c>
      <c r="AC8" s="7">
        <f t="shared" si="3"/>
        <v>5.4320000000000057</v>
      </c>
      <c r="AD8" s="2" t="s">
        <v>26</v>
      </c>
    </row>
    <row r="9" spans="1:30" ht="16">
      <c r="A9" s="17">
        <v>25</v>
      </c>
      <c r="B9" s="18" t="s">
        <v>56</v>
      </c>
      <c r="C9" s="18" t="s">
        <v>69</v>
      </c>
      <c r="D9" s="18" t="s">
        <v>18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>
        <v>20</v>
      </c>
      <c r="V9" s="19"/>
      <c r="W9" s="19"/>
      <c r="X9" s="19"/>
      <c r="Y9" s="19">
        <f t="shared" si="0"/>
        <v>20</v>
      </c>
      <c r="Z9" s="19">
        <v>162.65</v>
      </c>
      <c r="AA9" s="19">
        <f t="shared" si="1"/>
        <v>9.3499999999999943</v>
      </c>
      <c r="AB9" s="20">
        <f t="shared" si="2"/>
        <v>3.739999999999998</v>
      </c>
      <c r="AC9" s="20">
        <f t="shared" si="3"/>
        <v>23.74</v>
      </c>
      <c r="AD9" s="2" t="s">
        <v>26</v>
      </c>
    </row>
    <row r="10" spans="1:30" ht="16">
      <c r="A10" s="17">
        <v>33</v>
      </c>
      <c r="B10" s="18" t="s">
        <v>54</v>
      </c>
      <c r="C10" s="18" t="s">
        <v>55</v>
      </c>
      <c r="D10" s="18" t="s">
        <v>18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>
        <v>4</v>
      </c>
      <c r="S10" s="19"/>
      <c r="T10" s="19"/>
      <c r="U10" s="19"/>
      <c r="V10" s="19"/>
      <c r="W10" s="19"/>
      <c r="X10" s="19"/>
      <c r="Y10" s="19">
        <f t="shared" si="0"/>
        <v>4</v>
      </c>
      <c r="Z10" s="19">
        <v>174.96</v>
      </c>
      <c r="AA10" s="19">
        <f t="shared" si="1"/>
        <v>2.960000000000008</v>
      </c>
      <c r="AB10" s="20">
        <f t="shared" si="2"/>
        <v>1.1840000000000033</v>
      </c>
      <c r="AC10" s="20">
        <f t="shared" si="3"/>
        <v>5.1840000000000028</v>
      </c>
      <c r="AD10" s="2" t="s">
        <v>25</v>
      </c>
    </row>
    <row r="11" spans="1:30" ht="16">
      <c r="A11" s="4">
        <v>29</v>
      </c>
      <c r="B11" s="3" t="s">
        <v>70</v>
      </c>
      <c r="C11" s="3" t="s">
        <v>71</v>
      </c>
      <c r="D11" s="3" t="s">
        <v>12</v>
      </c>
      <c r="E11" s="2"/>
      <c r="F11" s="2"/>
      <c r="G11" s="2"/>
      <c r="H11" s="2"/>
      <c r="I11" s="2"/>
      <c r="J11" s="2">
        <v>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">
        <f t="shared" si="0"/>
        <v>4</v>
      </c>
      <c r="Z11" s="1">
        <v>173.12</v>
      </c>
      <c r="AA11" s="1">
        <f t="shared" si="1"/>
        <v>1.1200000000000045</v>
      </c>
      <c r="AB11" s="6">
        <f t="shared" si="2"/>
        <v>0.44800000000000184</v>
      </c>
      <c r="AC11" s="6">
        <f t="shared" si="3"/>
        <v>4.4480000000000022</v>
      </c>
      <c r="AD11" s="2" t="s">
        <v>25</v>
      </c>
    </row>
    <row r="12" spans="1:30" ht="16">
      <c r="A12" s="4">
        <v>52</v>
      </c>
      <c r="B12" s="3" t="s">
        <v>72</v>
      </c>
      <c r="C12" s="3" t="s">
        <v>73</v>
      </c>
      <c r="D12" s="3" t="s">
        <v>12</v>
      </c>
      <c r="E12" s="2"/>
      <c r="F12" s="2"/>
      <c r="G12" s="2"/>
      <c r="H12" s="2">
        <v>4</v>
      </c>
      <c r="I12" s="2"/>
      <c r="J12" s="2"/>
      <c r="K12" s="2"/>
      <c r="L12" s="2"/>
      <c r="M12" s="2"/>
      <c r="N12" s="2">
        <v>60</v>
      </c>
      <c r="O12" s="2"/>
      <c r="P12" s="2" t="s">
        <v>74</v>
      </c>
      <c r="Q12" s="2"/>
      <c r="R12" s="2"/>
      <c r="S12" s="2"/>
      <c r="T12" s="2"/>
      <c r="U12" s="2"/>
      <c r="V12" s="2"/>
      <c r="W12" s="2"/>
      <c r="X12" s="2"/>
      <c r="Y12" s="1" t="s">
        <v>42</v>
      </c>
      <c r="Z12" s="1">
        <v>173.12</v>
      </c>
      <c r="AA12" s="1">
        <f t="shared" si="1"/>
        <v>1.1200000000000045</v>
      </c>
      <c r="AB12" s="6">
        <f t="shared" si="2"/>
        <v>0.44800000000000184</v>
      </c>
      <c r="AC12" s="6" t="s">
        <v>42</v>
      </c>
      <c r="AD12" s="2"/>
    </row>
  </sheetData>
  <mergeCells count="3">
    <mergeCell ref="E3:M3"/>
    <mergeCell ref="N3:X3"/>
    <mergeCell ref="A1:AD1"/>
  </mergeCells>
  <pageMargins left="0.7" right="0.7" top="0.75" bottom="0.75" header="0.3" footer="0.3"/>
  <pageSetup paperSize="9" orientation="portrait"/>
  <headerFooter>
    <oddFooter>&amp;LPUBLIC</oddFooter>
    <evenFooter>&amp;LPUBLIC</evenFooter>
    <firstFooter>&amp;LPUBLIC</first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workbookViewId="0">
      <selection activeCell="L27" sqref="L27"/>
    </sheetView>
  </sheetViews>
  <sheetFormatPr baseColWidth="10" defaultColWidth="8.83203125" defaultRowHeight="14" x14ac:dyDescent="0"/>
  <cols>
    <col min="2" max="2" width="25.1640625" bestFit="1" customWidth="1"/>
    <col min="3" max="3" width="23.5" bestFit="1" customWidth="1"/>
    <col min="4" max="4" width="8.83203125" customWidth="1"/>
    <col min="5" max="24" width="4.6640625" customWidth="1"/>
    <col min="25" max="25" width="14.83203125" customWidth="1"/>
    <col min="26" max="26" width="11.83203125" customWidth="1"/>
    <col min="27" max="29" width="11.5" customWidth="1"/>
    <col min="30" max="30" width="8.83203125" customWidth="1"/>
  </cols>
  <sheetData>
    <row r="1" spans="1:30" ht="20">
      <c r="A1" s="27" t="s">
        <v>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9"/>
    </row>
    <row r="3" spans="1:30" ht="15">
      <c r="A3" s="1"/>
      <c r="B3" s="1"/>
      <c r="C3" s="1"/>
      <c r="D3" s="1"/>
      <c r="E3" s="30" t="s">
        <v>0</v>
      </c>
      <c r="F3" s="30"/>
      <c r="G3" s="30"/>
      <c r="H3" s="30"/>
      <c r="I3" s="30"/>
      <c r="J3" s="30"/>
      <c r="K3" s="30"/>
      <c r="L3" s="30"/>
      <c r="M3" s="30"/>
      <c r="N3" s="32" t="s">
        <v>1</v>
      </c>
      <c r="O3" s="33"/>
      <c r="P3" s="33"/>
      <c r="Q3" s="33"/>
      <c r="R3" s="33"/>
      <c r="S3" s="33"/>
      <c r="T3" s="33"/>
      <c r="U3" s="33"/>
      <c r="V3" s="33"/>
      <c r="W3" s="33"/>
      <c r="X3" s="34"/>
      <c r="Y3" s="11" t="s">
        <v>2</v>
      </c>
      <c r="Z3" s="11">
        <v>172</v>
      </c>
    </row>
    <row r="4" spans="1:30" ht="15">
      <c r="A4" s="11" t="s">
        <v>3</v>
      </c>
      <c r="B4" s="11" t="s">
        <v>4</v>
      </c>
      <c r="C4" s="11" t="s">
        <v>5</v>
      </c>
      <c r="D4" s="11" t="s">
        <v>6</v>
      </c>
      <c r="E4" s="12">
        <v>1</v>
      </c>
      <c r="F4" s="13">
        <v>2</v>
      </c>
      <c r="G4" s="13">
        <v>3</v>
      </c>
      <c r="H4" s="13" t="s">
        <v>14</v>
      </c>
      <c r="I4" s="13" t="s">
        <v>15</v>
      </c>
      <c r="J4" s="12">
        <v>5</v>
      </c>
      <c r="K4" s="12">
        <v>6</v>
      </c>
      <c r="L4" s="12">
        <v>7</v>
      </c>
      <c r="M4" s="12">
        <v>8</v>
      </c>
      <c r="N4" s="14">
        <v>1</v>
      </c>
      <c r="O4" s="14">
        <v>2</v>
      </c>
      <c r="P4" s="14">
        <v>3</v>
      </c>
      <c r="Q4" s="14">
        <v>4</v>
      </c>
      <c r="R4" s="14">
        <v>5</v>
      </c>
      <c r="S4" s="14">
        <v>6</v>
      </c>
      <c r="T4" s="14">
        <v>7</v>
      </c>
      <c r="U4" s="14">
        <v>8</v>
      </c>
      <c r="V4" s="14">
        <v>9</v>
      </c>
      <c r="W4" s="14">
        <v>10</v>
      </c>
      <c r="X4" s="14">
        <v>11</v>
      </c>
      <c r="Y4" s="11" t="s">
        <v>7</v>
      </c>
      <c r="Z4" s="11" t="s">
        <v>8</v>
      </c>
      <c r="AA4" s="11" t="s">
        <v>9</v>
      </c>
      <c r="AB4" s="11" t="s">
        <v>10</v>
      </c>
      <c r="AC4" s="15" t="s">
        <v>11</v>
      </c>
    </row>
    <row r="5" spans="1:30" ht="16">
      <c r="A5" s="16">
        <v>19</v>
      </c>
      <c r="B5" s="5" t="s">
        <v>76</v>
      </c>
      <c r="C5" s="5" t="s">
        <v>77</v>
      </c>
      <c r="D5" s="5" t="s">
        <v>12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>
        <v>4</v>
      </c>
      <c r="S5" s="2"/>
      <c r="T5" s="2"/>
      <c r="U5" s="2"/>
      <c r="V5" s="2">
        <v>4</v>
      </c>
      <c r="W5" s="2"/>
      <c r="X5" s="2"/>
      <c r="Y5" s="2">
        <f t="shared" ref="Y5:Y16" si="0">SUM(E5:X5)</f>
        <v>8</v>
      </c>
      <c r="Z5" s="2">
        <v>156.72999999999999</v>
      </c>
      <c r="AA5" s="2">
        <f t="shared" ref="AA5:AA16" si="1">ABS(Z$3-Z5)</f>
        <v>15.27000000000001</v>
      </c>
      <c r="AB5" s="7">
        <f>0.4*AA5</f>
        <v>6.1080000000000041</v>
      </c>
      <c r="AC5" s="7">
        <f>AB5+Y5</f>
        <v>14.108000000000004</v>
      </c>
      <c r="AD5" s="2" t="s">
        <v>25</v>
      </c>
    </row>
    <row r="6" spans="1:30" ht="16">
      <c r="A6" s="16">
        <v>22</v>
      </c>
      <c r="B6" s="5" t="s">
        <v>78</v>
      </c>
      <c r="C6" s="5" t="s">
        <v>79</v>
      </c>
      <c r="D6" s="5" t="s">
        <v>12</v>
      </c>
      <c r="E6" s="2"/>
      <c r="F6" s="2"/>
      <c r="G6" s="2"/>
      <c r="H6" s="2">
        <v>4</v>
      </c>
      <c r="I6" s="2"/>
      <c r="J6" s="2"/>
      <c r="K6" s="2"/>
      <c r="L6" s="2"/>
      <c r="M6" s="2">
        <v>4</v>
      </c>
      <c r="N6" s="2"/>
      <c r="O6" s="2"/>
      <c r="P6" s="2"/>
      <c r="Q6" s="2"/>
      <c r="R6" s="2"/>
      <c r="S6" s="2"/>
      <c r="T6" s="2"/>
      <c r="U6" s="2"/>
      <c r="V6" s="2"/>
      <c r="W6" s="2"/>
      <c r="X6" s="2">
        <v>4</v>
      </c>
      <c r="Y6" s="2">
        <f t="shared" si="0"/>
        <v>12</v>
      </c>
      <c r="Z6" s="2">
        <v>188.64</v>
      </c>
      <c r="AA6" s="2">
        <f t="shared" si="1"/>
        <v>16.639999999999986</v>
      </c>
      <c r="AB6" s="7">
        <f t="shared" ref="AB6:AB16" si="2">0.4*AA6</f>
        <v>6.6559999999999953</v>
      </c>
      <c r="AC6" s="7">
        <f t="shared" ref="AC6:AC16" si="3">AB6+Y6</f>
        <v>18.655999999999995</v>
      </c>
      <c r="AD6" s="2" t="s">
        <v>26</v>
      </c>
    </row>
    <row r="7" spans="1:30" ht="16">
      <c r="A7" s="16">
        <v>26</v>
      </c>
      <c r="B7" s="5" t="s">
        <v>80</v>
      </c>
      <c r="C7" s="5" t="s">
        <v>81</v>
      </c>
      <c r="D7" s="5" t="s">
        <v>12</v>
      </c>
      <c r="E7" s="2"/>
      <c r="F7" s="2"/>
      <c r="G7" s="2"/>
      <c r="H7" s="2">
        <v>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>
        <f t="shared" si="0"/>
        <v>4</v>
      </c>
      <c r="Z7" s="2">
        <v>183.52</v>
      </c>
      <c r="AA7" s="2">
        <f t="shared" si="1"/>
        <v>11.52000000000001</v>
      </c>
      <c r="AB7" s="7">
        <f t="shared" si="2"/>
        <v>4.6080000000000041</v>
      </c>
      <c r="AC7" s="7">
        <f t="shared" si="3"/>
        <v>8.6080000000000041</v>
      </c>
      <c r="AD7" s="2" t="s">
        <v>24</v>
      </c>
    </row>
    <row r="8" spans="1:30" ht="16">
      <c r="A8" s="16">
        <v>31</v>
      </c>
      <c r="B8" s="5" t="s">
        <v>82</v>
      </c>
      <c r="C8" s="5" t="s">
        <v>83</v>
      </c>
      <c r="D8" s="5" t="s">
        <v>18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60</v>
      </c>
      <c r="V8" s="2"/>
      <c r="W8" s="2"/>
      <c r="X8" s="2"/>
      <c r="Y8" s="2">
        <f t="shared" si="0"/>
        <v>60</v>
      </c>
      <c r="Z8" s="2">
        <v>198.58</v>
      </c>
      <c r="AA8" s="2">
        <f t="shared" si="1"/>
        <v>26.580000000000013</v>
      </c>
      <c r="AB8" s="7">
        <f t="shared" si="2"/>
        <v>10.632000000000005</v>
      </c>
      <c r="AC8" s="7">
        <f t="shared" si="3"/>
        <v>70.632000000000005</v>
      </c>
      <c r="AD8" s="2" t="s">
        <v>27</v>
      </c>
    </row>
    <row r="9" spans="1:30" ht="16">
      <c r="A9" s="5"/>
      <c r="B9" s="5"/>
      <c r="C9" s="5"/>
      <c r="D9" s="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>
        <f t="shared" si="0"/>
        <v>0</v>
      </c>
      <c r="Z9" s="2"/>
      <c r="AA9" s="2">
        <f t="shared" si="1"/>
        <v>172</v>
      </c>
      <c r="AB9" s="7">
        <f t="shared" si="2"/>
        <v>68.8</v>
      </c>
      <c r="AC9" s="7">
        <f t="shared" si="3"/>
        <v>68.8</v>
      </c>
      <c r="AD9" s="2"/>
    </row>
    <row r="10" spans="1:30" ht="16">
      <c r="A10" s="5"/>
      <c r="B10" s="5"/>
      <c r="C10" s="5"/>
      <c r="D10" s="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f t="shared" si="0"/>
        <v>0</v>
      </c>
      <c r="Z10" s="2"/>
      <c r="AA10" s="2">
        <f t="shared" si="1"/>
        <v>172</v>
      </c>
      <c r="AB10" s="7">
        <f t="shared" si="2"/>
        <v>68.8</v>
      </c>
      <c r="AC10" s="7">
        <f t="shared" si="3"/>
        <v>68.8</v>
      </c>
      <c r="AD10" s="2"/>
    </row>
    <row r="11" spans="1:30" ht="16">
      <c r="A11" s="3"/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">
        <f t="shared" si="0"/>
        <v>0</v>
      </c>
      <c r="Z11" s="1"/>
      <c r="AA11" s="1">
        <f t="shared" si="1"/>
        <v>172</v>
      </c>
      <c r="AB11" s="6">
        <f t="shared" si="2"/>
        <v>68.8</v>
      </c>
      <c r="AC11" s="6">
        <f t="shared" si="3"/>
        <v>68.8</v>
      </c>
      <c r="AD11" s="2"/>
    </row>
    <row r="12" spans="1:30" ht="16">
      <c r="A12" s="3"/>
      <c r="B12" s="3"/>
      <c r="C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">
        <f t="shared" si="0"/>
        <v>0</v>
      </c>
      <c r="Z12" s="1"/>
      <c r="AA12" s="1">
        <f t="shared" si="1"/>
        <v>172</v>
      </c>
      <c r="AB12" s="6">
        <f t="shared" si="2"/>
        <v>68.8</v>
      </c>
      <c r="AC12" s="6">
        <f t="shared" si="3"/>
        <v>68.8</v>
      </c>
      <c r="AD12" s="2"/>
    </row>
    <row r="13" spans="1:30" ht="16">
      <c r="A13" s="3"/>
      <c r="B13" s="3"/>
      <c r="C13" s="3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">
        <f t="shared" si="0"/>
        <v>0</v>
      </c>
      <c r="Z13" s="1"/>
      <c r="AA13" s="1">
        <f t="shared" si="1"/>
        <v>172</v>
      </c>
      <c r="AB13" s="6">
        <f t="shared" si="2"/>
        <v>68.8</v>
      </c>
      <c r="AC13" s="6">
        <f t="shared" si="3"/>
        <v>68.8</v>
      </c>
      <c r="AD13" s="2"/>
    </row>
    <row r="14" spans="1:30" ht="16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">
        <f t="shared" si="0"/>
        <v>0</v>
      </c>
      <c r="Z14" s="1"/>
      <c r="AA14" s="1">
        <f t="shared" si="1"/>
        <v>172</v>
      </c>
      <c r="AB14" s="6">
        <f t="shared" si="2"/>
        <v>68.8</v>
      </c>
      <c r="AC14" s="6">
        <f t="shared" si="3"/>
        <v>68.8</v>
      </c>
      <c r="AD14" s="2"/>
    </row>
    <row r="15" spans="1:30" ht="16">
      <c r="A15" s="3"/>
      <c r="B15" s="3"/>
      <c r="C15" s="3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">
        <f t="shared" si="0"/>
        <v>0</v>
      </c>
      <c r="Z15" s="1"/>
      <c r="AA15" s="1">
        <f t="shared" si="1"/>
        <v>172</v>
      </c>
      <c r="AB15" s="6">
        <f t="shared" si="2"/>
        <v>68.8</v>
      </c>
      <c r="AC15" s="6">
        <f t="shared" si="3"/>
        <v>68.8</v>
      </c>
      <c r="AD15" s="2"/>
    </row>
    <row r="16" spans="1:30" ht="16">
      <c r="A16" s="3"/>
      <c r="B16" s="3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">
        <f t="shared" si="0"/>
        <v>0</v>
      </c>
      <c r="Z16" s="1"/>
      <c r="AA16" s="1">
        <f t="shared" si="1"/>
        <v>172</v>
      </c>
      <c r="AB16" s="6">
        <f t="shared" si="2"/>
        <v>68.8</v>
      </c>
      <c r="AC16" s="6">
        <f t="shared" si="3"/>
        <v>68.8</v>
      </c>
      <c r="AD16" s="2"/>
    </row>
  </sheetData>
  <mergeCells count="3">
    <mergeCell ref="A1:AD1"/>
    <mergeCell ref="E3:M3"/>
    <mergeCell ref="N3:X3"/>
  </mergeCells>
  <pageMargins left="0.7" right="0.7" top="0.75" bottom="0.75" header="0.3" footer="0.3"/>
  <pageSetup paperSize="9" orientation="portrait"/>
  <headerFooter>
    <oddFooter>&amp;LPUBLIC</oddFooter>
    <evenFooter>&amp;LPUBLIC</evenFooter>
    <firstFooter>&amp;LPUBLIC</first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Eventing Score 50</vt:lpstr>
      <vt:lpstr>Eventing Score 60</vt:lpstr>
      <vt:lpstr>Eventing Score 70</vt:lpstr>
      <vt:lpstr>Eventing Score 80</vt:lpstr>
      <vt:lpstr>Eventing Score 90</vt:lpstr>
    </vt:vector>
  </TitlesOfParts>
  <Company>HSBC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rachel.littlewood@hsbc.com</dc:creator>
  <cp:keywords>PUBLIC</cp:keywords>
  <dc:description>PUBLIC</dc:description>
  <cp:lastModifiedBy>Naomi Davies</cp:lastModifiedBy>
  <dcterms:created xsi:type="dcterms:W3CDTF">2020-10-30T21:37:09Z</dcterms:created>
  <dcterms:modified xsi:type="dcterms:W3CDTF">2021-11-15T17:17:30Z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CLAPUBLIC</vt:lpwstr>
  </property>
</Properties>
</file>