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f15b9412ae99cead/BF/Aff dressage/"/>
    </mc:Choice>
  </mc:AlternateContent>
  <xr:revisionPtr revIDLastSave="456" documentId="8_{4B25E95B-9D2A-43ED-8E15-A729A281B8F7}" xr6:coauthVersionLast="47" xr6:coauthVersionMax="47" xr10:uidLastSave="{8127A810-A551-4E36-8858-9B0611B96AD1}"/>
  <bookViews>
    <workbookView minimized="1" xWindow="390" yWindow="390" windowWidth="15375" windowHeight="7875" firstSheet="13" activeTab="16" xr2:uid="{00000000-000D-0000-FFFF-FFFF00000000}"/>
  </bookViews>
  <sheets>
    <sheet name="Class 1 Prelim  17a" sheetId="4" r:id="rId1"/>
    <sheet name="Class 2 Prelim 19 Q" sheetId="5" r:id="rId2"/>
    <sheet name="Class 3 Novice 22 " sheetId="6" r:id="rId3"/>
    <sheet name="Class 4 Novice 37aQ" sheetId="7" r:id="rId4"/>
    <sheet name="Class 5 Ele 40" sheetId="8" r:id="rId5"/>
    <sheet name="Class 6 Ele 53 Q" sheetId="9" r:id="rId6"/>
    <sheet name="Class 7 Med 61" sheetId="30" r:id="rId7"/>
    <sheet name="Class 8 M73 Q" sheetId="31" r:id="rId8"/>
    <sheet name="Class 9 Adv Med 85" sheetId="33" r:id="rId9"/>
    <sheet name="Class 10 Adv Med 98 Q" sheetId="28" r:id="rId10"/>
    <sheet name="Class 11 Adv PYO" sheetId="43" r:id="rId11"/>
    <sheet name="Class 12 PSG Q" sheetId="23" r:id="rId12"/>
    <sheet name="Class 13 Inter I Q" sheetId="36" r:id="rId13"/>
    <sheet name="Class 14 Inter II" sheetId="45" r:id="rId14"/>
    <sheet name="Class 16 FEI PYO" sheetId="37" r:id="rId15"/>
    <sheet name="Class 17 Prelim FSM Q" sheetId="44" r:id="rId16"/>
    <sheet name="Class 18 Novice FSM Q" sheetId="25" r:id="rId17"/>
    <sheet name="Class 19 Ele FSM Q" sheetId="41" r:id="rId18"/>
    <sheet name="Class 20 Med FSM Q" sheetId="26" r:id="rId19"/>
    <sheet name="Class 21 Adv Med FSM Q" sheetId="38" r:id="rId20"/>
    <sheet name="Class 22 PSG(YR) FSM Q" sheetId="46" r:id="rId2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46" l="1"/>
  <c r="I14" i="33"/>
  <c r="I15" i="33"/>
  <c r="I17" i="33"/>
  <c r="I13" i="33"/>
  <c r="I16" i="33"/>
  <c r="I11" i="33"/>
  <c r="I12" i="33"/>
  <c r="I13" i="31"/>
  <c r="I11" i="31"/>
  <c r="I11" i="43"/>
  <c r="I12" i="43"/>
  <c r="I18" i="9"/>
  <c r="I14" i="8"/>
  <c r="I11" i="8"/>
  <c r="I13" i="8"/>
  <c r="I16" i="8"/>
  <c r="I15" i="8"/>
  <c r="I12" i="8"/>
  <c r="I17" i="8"/>
  <c r="I19" i="8"/>
  <c r="I18" i="8"/>
  <c r="I13" i="6"/>
  <c r="I11" i="6"/>
  <c r="I12" i="6"/>
  <c r="I14" i="6"/>
  <c r="I15" i="6"/>
  <c r="I16" i="6"/>
  <c r="I15" i="38"/>
  <c r="I11" i="38"/>
  <c r="I13" i="38"/>
  <c r="I11" i="26"/>
  <c r="I12" i="26"/>
  <c r="I13" i="41"/>
  <c r="I12" i="41"/>
  <c r="I14" i="41"/>
  <c r="I11" i="41"/>
  <c r="I15" i="25"/>
  <c r="I14" i="25"/>
  <c r="I16" i="25"/>
  <c r="I11" i="25"/>
  <c r="I12" i="44"/>
  <c r="I11" i="44"/>
  <c r="I15" i="9"/>
  <c r="I16" i="9"/>
  <c r="I13" i="5"/>
  <c r="I11" i="5"/>
  <c r="I21" i="5"/>
  <c r="I15" i="5"/>
  <c r="I17" i="5"/>
  <c r="I17" i="4"/>
  <c r="I11" i="4"/>
  <c r="I18" i="4"/>
  <c r="I10" i="4"/>
  <c r="I17" i="31"/>
  <c r="I16" i="31"/>
  <c r="I12" i="31"/>
  <c r="I14" i="31"/>
  <c r="I15" i="31"/>
  <c r="I18" i="31"/>
  <c r="I13" i="30"/>
  <c r="I14" i="30"/>
  <c r="I12" i="30"/>
  <c r="I15" i="30"/>
  <c r="I17" i="30"/>
  <c r="I16" i="30"/>
  <c r="I11" i="30"/>
  <c r="I14" i="9"/>
  <c r="I19" i="9"/>
  <c r="I21" i="9"/>
  <c r="I13" i="9"/>
  <c r="I11" i="9"/>
  <c r="I17" i="9"/>
  <c r="I12" i="9"/>
  <c r="I20" i="9"/>
  <c r="I11" i="7"/>
  <c r="I13" i="7"/>
  <c r="I14" i="7"/>
  <c r="I18" i="7"/>
  <c r="I12" i="23"/>
  <c r="I11" i="23"/>
  <c r="I12" i="38"/>
  <c r="I14" i="38"/>
  <c r="I12" i="36"/>
  <c r="I11" i="36"/>
  <c r="I12" i="28"/>
  <c r="I12" i="25"/>
  <c r="I14" i="4"/>
  <c r="I12" i="5"/>
  <c r="I22" i="5"/>
  <c r="I16" i="5"/>
  <c r="I20" i="5"/>
  <c r="I12" i="4"/>
  <c r="I13" i="4"/>
  <c r="I15" i="4"/>
  <c r="I13" i="25"/>
  <c r="I16" i="7"/>
  <c r="I19" i="5"/>
  <c r="I18" i="5"/>
  <c r="I14" i="5"/>
  <c r="I16" i="4"/>
  <c r="I23" i="5"/>
  <c r="I12" i="7"/>
  <c r="I15" i="7"/>
  <c r="I17" i="7"/>
  <c r="I11" i="28"/>
</calcChain>
</file>

<file path=xl/sharedStrings.xml><?xml version="1.0" encoding="utf-8"?>
<sst xmlns="http://schemas.openxmlformats.org/spreadsheetml/2006/main" count="1153" uniqueCount="423">
  <si>
    <t>Place</t>
  </si>
  <si>
    <t>Bridle No</t>
  </si>
  <si>
    <t>Rider</t>
  </si>
  <si>
    <t>Membership #</t>
  </si>
  <si>
    <t>Horse</t>
  </si>
  <si>
    <t>Registration #</t>
  </si>
  <si>
    <t xml:space="preserve">Section </t>
  </si>
  <si>
    <t>Total at C</t>
  </si>
  <si>
    <t>%</t>
  </si>
  <si>
    <t>Col</t>
  </si>
  <si>
    <t xml:space="preserve">Organiser : Jackie Jones </t>
  </si>
  <si>
    <t>Test/Class : P17a / 1</t>
  </si>
  <si>
    <t>Gold</t>
  </si>
  <si>
    <t>Bronze</t>
  </si>
  <si>
    <t>Silver</t>
  </si>
  <si>
    <t>Total Points: 290</t>
  </si>
  <si>
    <t>Test/Class : P19 / 2</t>
  </si>
  <si>
    <t>Total Points: 240</t>
  </si>
  <si>
    <t>Organiser : Jackie Jones</t>
  </si>
  <si>
    <t>17</t>
  </si>
  <si>
    <t>19</t>
  </si>
  <si>
    <t xml:space="preserve">Time </t>
  </si>
  <si>
    <t>3</t>
  </si>
  <si>
    <t>14</t>
  </si>
  <si>
    <t>18</t>
  </si>
  <si>
    <t>Total Points: 340</t>
  </si>
  <si>
    <t>Test/Class : PSG / 12</t>
  </si>
  <si>
    <t xml:space="preserve">Place </t>
  </si>
  <si>
    <t>8</t>
  </si>
  <si>
    <t/>
  </si>
  <si>
    <t>Total Points: 380</t>
  </si>
  <si>
    <t>4</t>
  </si>
  <si>
    <t>Test/Class : N37a / 4</t>
  </si>
  <si>
    <t>Total Points: 270</t>
  </si>
  <si>
    <t>25</t>
  </si>
  <si>
    <t>37</t>
  </si>
  <si>
    <t>22</t>
  </si>
  <si>
    <t>Suzanne Dipple</t>
  </si>
  <si>
    <t>403124</t>
  </si>
  <si>
    <t>34</t>
  </si>
  <si>
    <t>29</t>
  </si>
  <si>
    <t>28</t>
  </si>
  <si>
    <t>23</t>
  </si>
  <si>
    <t>Guapero II</t>
  </si>
  <si>
    <t>1947981</t>
  </si>
  <si>
    <t>24</t>
  </si>
  <si>
    <t>32</t>
  </si>
  <si>
    <t>Test/Class : AM98 / 10</t>
  </si>
  <si>
    <t>21</t>
  </si>
  <si>
    <t>30</t>
  </si>
  <si>
    <t>35</t>
  </si>
  <si>
    <t>11</t>
  </si>
  <si>
    <t>38</t>
  </si>
  <si>
    <t>Event Type : BD Reg I- GP + FSM</t>
  </si>
  <si>
    <t xml:space="preserve">Event Type : BD Reg I- GP + FSM </t>
  </si>
  <si>
    <t>Event Type : BD Reg I-GP + FSM</t>
  </si>
  <si>
    <t>Event Type : BD Reg I-GP+ FSM</t>
  </si>
  <si>
    <t xml:space="preserve">Event Type : BD Reg I-GP + FSM </t>
  </si>
  <si>
    <t>Event Type : Reg BD I - GP + FSM</t>
  </si>
  <si>
    <t>51</t>
  </si>
  <si>
    <t>Alison Gurney</t>
  </si>
  <si>
    <t>1411531</t>
  </si>
  <si>
    <t>59</t>
  </si>
  <si>
    <t>60</t>
  </si>
  <si>
    <t>53</t>
  </si>
  <si>
    <t>52</t>
  </si>
  <si>
    <t>44</t>
  </si>
  <si>
    <t>9</t>
  </si>
  <si>
    <t>Total Points: 180</t>
  </si>
  <si>
    <t>Alex Hardwick</t>
  </si>
  <si>
    <t>195995</t>
  </si>
  <si>
    <t>56</t>
  </si>
  <si>
    <t>1</t>
  </si>
  <si>
    <t>2</t>
  </si>
  <si>
    <t>5</t>
  </si>
  <si>
    <t>47</t>
  </si>
  <si>
    <t>82821</t>
  </si>
  <si>
    <t>46</t>
  </si>
  <si>
    <t>43</t>
  </si>
  <si>
    <t>48</t>
  </si>
  <si>
    <t>Test/Class : Inter I / 13</t>
  </si>
  <si>
    <t>41</t>
  </si>
  <si>
    <t>62</t>
  </si>
  <si>
    <t>12</t>
  </si>
  <si>
    <t>31</t>
  </si>
  <si>
    <t>Garfield VDW</t>
  </si>
  <si>
    <t>1635350</t>
  </si>
  <si>
    <t>63</t>
  </si>
  <si>
    <t>Test/Class : Adv Med FSM / 21</t>
  </si>
  <si>
    <t>Total Points: 300</t>
  </si>
  <si>
    <t>42</t>
  </si>
  <si>
    <t>Test/Class : Medium FSM / 20</t>
  </si>
  <si>
    <t>40</t>
  </si>
  <si>
    <t>Test/Class : Novice FSM / 18</t>
  </si>
  <si>
    <t>15</t>
  </si>
  <si>
    <t>39</t>
  </si>
  <si>
    <t>26</t>
  </si>
  <si>
    <t>69</t>
  </si>
  <si>
    <t>65</t>
  </si>
  <si>
    <t>Jean Coffey</t>
  </si>
  <si>
    <t>Paula Wilson</t>
  </si>
  <si>
    <t>1925501</t>
  </si>
  <si>
    <t>1415021</t>
  </si>
  <si>
    <t>Mr Brownes Boy</t>
  </si>
  <si>
    <t>Tinraher Clover</t>
  </si>
  <si>
    <t>1943370</t>
  </si>
  <si>
    <t>Becky Wainwright</t>
  </si>
  <si>
    <t>1812697</t>
  </si>
  <si>
    <t>Kiron Jacobite</t>
  </si>
  <si>
    <t>1834486</t>
  </si>
  <si>
    <t>Finneguela Obrien</t>
  </si>
  <si>
    <t>1414346</t>
  </si>
  <si>
    <t>Bridgeen</t>
  </si>
  <si>
    <t>1946996</t>
  </si>
  <si>
    <t>50</t>
  </si>
  <si>
    <t>49</t>
  </si>
  <si>
    <t>Martin Watts</t>
  </si>
  <si>
    <t>1910972</t>
  </si>
  <si>
    <t>Quidams Choice</t>
  </si>
  <si>
    <t>1931662</t>
  </si>
  <si>
    <t>Test/Class : 6 / E53</t>
  </si>
  <si>
    <t>Test/Class : M61 / 7</t>
  </si>
  <si>
    <t>Chica d'Oro</t>
  </si>
  <si>
    <t>59135</t>
  </si>
  <si>
    <t>70</t>
  </si>
  <si>
    <t>Trevor Downham</t>
  </si>
  <si>
    <t>18252</t>
  </si>
  <si>
    <t>Di Grazia</t>
  </si>
  <si>
    <t>1734234</t>
  </si>
  <si>
    <t>66</t>
  </si>
  <si>
    <t>Jack Boarder</t>
  </si>
  <si>
    <t>380237</t>
  </si>
  <si>
    <t>Geert III</t>
  </si>
  <si>
    <t>1443691</t>
  </si>
  <si>
    <t>27</t>
  </si>
  <si>
    <t>Daisy Adamson</t>
  </si>
  <si>
    <t>1919997</t>
  </si>
  <si>
    <t>Test/Class : 8 / M73</t>
  </si>
  <si>
    <t xml:space="preserve">Judge(s) : Anita Darken </t>
  </si>
  <si>
    <t>16</t>
  </si>
  <si>
    <t>Joie de Vivre prins</t>
  </si>
  <si>
    <t>19300087</t>
  </si>
  <si>
    <t>Sally Hardwick</t>
  </si>
  <si>
    <t>825</t>
  </si>
  <si>
    <t>Dance on top</t>
  </si>
  <si>
    <t>163 1703</t>
  </si>
  <si>
    <t>Jane Von Seelen Hansen</t>
  </si>
  <si>
    <t>1414514</t>
  </si>
  <si>
    <t>Missy II</t>
  </si>
  <si>
    <t>61071</t>
  </si>
  <si>
    <t>Judge(s) : Anita Darken</t>
  </si>
  <si>
    <t>Linzie Henson</t>
  </si>
  <si>
    <t>1925534</t>
  </si>
  <si>
    <t>Escudo</t>
  </si>
  <si>
    <t>Test/Class : Ele FSM / 19</t>
  </si>
  <si>
    <t>36</t>
  </si>
  <si>
    <t>Jo Freeman</t>
  </si>
  <si>
    <t>401782</t>
  </si>
  <si>
    <t>Chalk II</t>
  </si>
  <si>
    <t>58429</t>
  </si>
  <si>
    <t>Total Points: 320</t>
  </si>
  <si>
    <t>Total Points: 260</t>
  </si>
  <si>
    <t>Start Date : 7 May 2023</t>
  </si>
  <si>
    <t>Venue : Brook Farm Training Centre</t>
  </si>
  <si>
    <t xml:space="preserve">Judge: Ross Algar </t>
  </si>
  <si>
    <t>73</t>
  </si>
  <si>
    <t>Rosemary Coker</t>
  </si>
  <si>
    <t>156582</t>
  </si>
  <si>
    <t>Kankane</t>
  </si>
  <si>
    <t>144949</t>
  </si>
  <si>
    <t>Pablo VIII</t>
  </si>
  <si>
    <t>1948959</t>
  </si>
  <si>
    <t>67</t>
  </si>
  <si>
    <t>Rosie Cooper</t>
  </si>
  <si>
    <t>1922827</t>
  </si>
  <si>
    <t>Glencarrig Justin</t>
  </si>
  <si>
    <t>1946588</t>
  </si>
  <si>
    <t>Louise Gladding</t>
  </si>
  <si>
    <t>1611128</t>
  </si>
  <si>
    <t>Milou</t>
  </si>
  <si>
    <t>1946928</t>
  </si>
  <si>
    <t>Lucy Davies</t>
  </si>
  <si>
    <t>220744</t>
  </si>
  <si>
    <t>Sittin Handy</t>
  </si>
  <si>
    <t>1949595</t>
  </si>
  <si>
    <t>Anna Telford</t>
  </si>
  <si>
    <t>1924930</t>
  </si>
  <si>
    <t>Maesmynach Evita</t>
  </si>
  <si>
    <t>1949905</t>
  </si>
  <si>
    <t>Jess Bowes</t>
  </si>
  <si>
    <t>1914400</t>
  </si>
  <si>
    <t>Natalie-K Van De Bremheuvel</t>
  </si>
  <si>
    <t>1949442</t>
  </si>
  <si>
    <t>68</t>
  </si>
  <si>
    <t>Tahley Reeve-Smith</t>
  </si>
  <si>
    <t>45136</t>
  </si>
  <si>
    <t>DONTINO</t>
  </si>
  <si>
    <t>1949370</t>
  </si>
  <si>
    <t xml:space="preserve">Judge(s) : Debbie Morgan </t>
  </si>
  <si>
    <t>Samantha Thompson</t>
  </si>
  <si>
    <t>1513360</t>
  </si>
  <si>
    <t>Undercover by B &amp; N Z</t>
  </si>
  <si>
    <t>1947386</t>
  </si>
  <si>
    <t>Amie Langley</t>
  </si>
  <si>
    <t>1612333</t>
  </si>
  <si>
    <t>Tysilio Connolly</t>
  </si>
  <si>
    <t>1940221</t>
  </si>
  <si>
    <t>Jo Davie</t>
  </si>
  <si>
    <t>1812248</t>
  </si>
  <si>
    <t>Chiddock Time Keeper</t>
  </si>
  <si>
    <t>1833741</t>
  </si>
  <si>
    <t>55</t>
  </si>
  <si>
    <t>Hannah Boylan</t>
  </si>
  <si>
    <t>1924855</t>
  </si>
  <si>
    <t>Doylan Chocolatier's Gift</t>
  </si>
  <si>
    <t>1949119</t>
  </si>
  <si>
    <t>Rachel Moore</t>
  </si>
  <si>
    <t>1917931</t>
  </si>
  <si>
    <t>DJAIKEH</t>
  </si>
  <si>
    <t>1949187</t>
  </si>
  <si>
    <t>Test/Class : 3 /N22</t>
  </si>
  <si>
    <t xml:space="preserve">Total Points: </t>
  </si>
  <si>
    <t>Judge(s) : Ross Algar</t>
  </si>
  <si>
    <t>Jo Laughton</t>
  </si>
  <si>
    <t>235210</t>
  </si>
  <si>
    <t>Dwyfor Tigerlilly</t>
  </si>
  <si>
    <t>1934393</t>
  </si>
  <si>
    <t>Evie Barnes</t>
  </si>
  <si>
    <t>1810508</t>
  </si>
  <si>
    <t>CHASE II</t>
  </si>
  <si>
    <t>1431587</t>
  </si>
  <si>
    <t>76</t>
  </si>
  <si>
    <t>Louise Thompson</t>
  </si>
  <si>
    <t>1923421</t>
  </si>
  <si>
    <t>Romanno Danteno</t>
  </si>
  <si>
    <t>1931738</t>
  </si>
  <si>
    <t>Katy Libreri</t>
  </si>
  <si>
    <t>1611836</t>
  </si>
  <si>
    <t>Fürst Temptation</t>
  </si>
  <si>
    <t>1937982</t>
  </si>
  <si>
    <t>Anna Moss</t>
  </si>
  <si>
    <t>1918219</t>
  </si>
  <si>
    <t>My First Romance</t>
  </si>
  <si>
    <t>1931665</t>
  </si>
  <si>
    <t>Connie Hartnell</t>
  </si>
  <si>
    <t>1919486</t>
  </si>
  <si>
    <t>Hurricane Cassandra</t>
  </si>
  <si>
    <t>1943510</t>
  </si>
  <si>
    <t>Charlotte Fogel</t>
  </si>
  <si>
    <t>1811496</t>
  </si>
  <si>
    <t>Royal William</t>
  </si>
  <si>
    <t>1530982</t>
  </si>
  <si>
    <t>Becky Charles</t>
  </si>
  <si>
    <t>1918687</t>
  </si>
  <si>
    <t>Chantilly Lace</t>
  </si>
  <si>
    <t>1940588</t>
  </si>
  <si>
    <t xml:space="preserve">Test/Class : E40 /5 </t>
  </si>
  <si>
    <t>Ruth Hole</t>
  </si>
  <si>
    <t>253189</t>
  </si>
  <si>
    <t>Riccardo</t>
  </si>
  <si>
    <t>Tbc</t>
  </si>
  <si>
    <t>77</t>
  </si>
  <si>
    <t>Becky Hutchinson</t>
  </si>
  <si>
    <t>219738</t>
  </si>
  <si>
    <t>Fleuransa</t>
  </si>
  <si>
    <t>1935471</t>
  </si>
  <si>
    <t>cannavour hope</t>
  </si>
  <si>
    <t>1942098</t>
  </si>
  <si>
    <t>Shelley Reeve Smith</t>
  </si>
  <si>
    <t>Romanno Free Spirit</t>
  </si>
  <si>
    <t>1940565</t>
  </si>
  <si>
    <t>Jasmin Palmer</t>
  </si>
  <si>
    <t>1920604</t>
  </si>
  <si>
    <t>Pencarder Red Ruby</t>
  </si>
  <si>
    <t>1943185</t>
  </si>
  <si>
    <t>Wendy Harpur</t>
  </si>
  <si>
    <t>1711640</t>
  </si>
  <si>
    <t>Aqua Jeter</t>
  </si>
  <si>
    <t>1732481</t>
  </si>
  <si>
    <t>Judge(s) : Hayley Liddiard</t>
  </si>
  <si>
    <t>Lancelot Lucy</t>
  </si>
  <si>
    <t>1946350</t>
  </si>
  <si>
    <t>Sam Hills</t>
  </si>
  <si>
    <t>1713500</t>
  </si>
  <si>
    <t>Zagal LXXX</t>
  </si>
  <si>
    <t>1944319</t>
  </si>
  <si>
    <t>Mandy Taylor</t>
  </si>
  <si>
    <t>1613062</t>
  </si>
  <si>
    <t>Quilliam Houtiere</t>
  </si>
  <si>
    <t>1634929</t>
  </si>
  <si>
    <t>Melissa Storey</t>
  </si>
  <si>
    <t>130524</t>
  </si>
  <si>
    <t>Fernside Dakota</t>
  </si>
  <si>
    <t>1932735</t>
  </si>
  <si>
    <t>75</t>
  </si>
  <si>
    <t>Hannah Wyatt</t>
  </si>
  <si>
    <t>1812334</t>
  </si>
  <si>
    <t>Menai Sparkling Delight</t>
  </si>
  <si>
    <t>1834273</t>
  </si>
  <si>
    <t>Katie Jaye-Lipton</t>
  </si>
  <si>
    <t>165565</t>
  </si>
  <si>
    <t>Eternal Weltoscha</t>
  </si>
  <si>
    <t>1833657</t>
  </si>
  <si>
    <t>Julia Maddever</t>
  </si>
  <si>
    <t>111082</t>
  </si>
  <si>
    <t>cavendish de vere</t>
  </si>
  <si>
    <t>53061</t>
  </si>
  <si>
    <t>7</t>
  </si>
  <si>
    <t>Rachel Skeffington</t>
  </si>
  <si>
    <t>241555</t>
  </si>
  <si>
    <t>Corcel XII</t>
  </si>
  <si>
    <t>1946858</t>
  </si>
  <si>
    <t>Katie Roberts</t>
  </si>
  <si>
    <t>148482</t>
  </si>
  <si>
    <t>DHI Cappuccino</t>
  </si>
  <si>
    <t>43441</t>
  </si>
  <si>
    <t>Shirley Babb</t>
  </si>
  <si>
    <t>160130</t>
  </si>
  <si>
    <t>Sorrentino D</t>
  </si>
  <si>
    <t>1532538</t>
  </si>
  <si>
    <t>74</t>
  </si>
  <si>
    <t>Test/Class : AM85 / 9</t>
  </si>
  <si>
    <t>Michaela Collins</t>
  </si>
  <si>
    <t>1713303</t>
  </si>
  <si>
    <t>Brachie Bronnie Doodles</t>
  </si>
  <si>
    <t>1735008</t>
  </si>
  <si>
    <t>Jodie Smith</t>
  </si>
  <si>
    <t>171930</t>
  </si>
  <si>
    <t>Amber V</t>
  </si>
  <si>
    <t>1534555</t>
  </si>
  <si>
    <t>Karen Mathers</t>
  </si>
  <si>
    <t>17086</t>
  </si>
  <si>
    <t>Lady Rose Pink</t>
  </si>
  <si>
    <t>60551</t>
  </si>
  <si>
    <t>Julie Brazier</t>
  </si>
  <si>
    <t>1610724</t>
  </si>
  <si>
    <t>Daisy Grey II</t>
  </si>
  <si>
    <t>1832358</t>
  </si>
  <si>
    <t>72</t>
  </si>
  <si>
    <t>Alex Lees</t>
  </si>
  <si>
    <t>403643</t>
  </si>
  <si>
    <t>Bakkegardens Monty</t>
  </si>
  <si>
    <t>42468</t>
  </si>
  <si>
    <t>Test/Class : Adv PYO / 11</t>
  </si>
  <si>
    <t>70777</t>
  </si>
  <si>
    <t>Duke of Light</t>
  </si>
  <si>
    <t>1634856</t>
  </si>
  <si>
    <t>Hannah Deuce</t>
  </si>
  <si>
    <t>278297</t>
  </si>
  <si>
    <t>Skikkild's Wince</t>
  </si>
  <si>
    <t>55327</t>
  </si>
  <si>
    <t>Lizzie Bulmer - Adv 102</t>
  </si>
  <si>
    <t>Hannah Deuce - Adv 102</t>
  </si>
  <si>
    <t>61</t>
  </si>
  <si>
    <t>Hermione Tottman</t>
  </si>
  <si>
    <t>381373</t>
  </si>
  <si>
    <t>Exquisite</t>
  </si>
  <si>
    <t>Unreg</t>
  </si>
  <si>
    <t>Test/Class : Inter II / 14</t>
  </si>
  <si>
    <t>Easy VZ</t>
  </si>
  <si>
    <t>1531145</t>
  </si>
  <si>
    <t>Start Date : 7 April 2023</t>
  </si>
  <si>
    <t>Test/Class : FEI PYO / 165</t>
  </si>
  <si>
    <t>Test/Class : Prelim FSM / 17</t>
  </si>
  <si>
    <t xml:space="preserve">Judge(s) : Ross Algar </t>
  </si>
  <si>
    <t>6</t>
  </si>
  <si>
    <t>Nancy Spencer-Jones</t>
  </si>
  <si>
    <t>1915954</t>
  </si>
  <si>
    <t>Miss Kinky Boots</t>
  </si>
  <si>
    <t>1946649</t>
  </si>
  <si>
    <t>Andrea Rawley</t>
  </si>
  <si>
    <t>1810628</t>
  </si>
  <si>
    <t>Ardglass Jazz</t>
  </si>
  <si>
    <t>1830944</t>
  </si>
  <si>
    <t>Victoria Wright</t>
  </si>
  <si>
    <t>1610803</t>
  </si>
  <si>
    <t>Caebryn Leo</t>
  </si>
  <si>
    <t>1635584A</t>
  </si>
  <si>
    <t>Bethan Young</t>
  </si>
  <si>
    <t>403277</t>
  </si>
  <si>
    <t>Jackpots Forsetti</t>
  </si>
  <si>
    <t>1730712</t>
  </si>
  <si>
    <t>Jan Chopping</t>
  </si>
  <si>
    <t>20800</t>
  </si>
  <si>
    <t>FELIX 55</t>
  </si>
  <si>
    <t>1732723</t>
  </si>
  <si>
    <t>58</t>
  </si>
  <si>
    <t>Wendi Walker</t>
  </si>
  <si>
    <t>1612021</t>
  </si>
  <si>
    <t>JEREZANO CLXI</t>
  </si>
  <si>
    <t>1633497</t>
  </si>
  <si>
    <t>Test/Class : PSG / Young Rider FSM / 22</t>
  </si>
  <si>
    <t>1S</t>
  </si>
  <si>
    <t>1B</t>
  </si>
  <si>
    <t>1G (1st)</t>
  </si>
  <si>
    <t>2G (2nd)</t>
  </si>
  <si>
    <t>3G</t>
  </si>
  <si>
    <t>4G</t>
  </si>
  <si>
    <t>5G</t>
  </si>
  <si>
    <t>2S</t>
  </si>
  <si>
    <t>3S</t>
  </si>
  <si>
    <t>ELIM</t>
  </si>
  <si>
    <t>2G</t>
  </si>
  <si>
    <t>3S=</t>
  </si>
  <si>
    <t>5S</t>
  </si>
  <si>
    <t>6S</t>
  </si>
  <si>
    <t>7S</t>
  </si>
  <si>
    <t>2B</t>
  </si>
  <si>
    <t>3B</t>
  </si>
  <si>
    <t>4B</t>
  </si>
  <si>
    <t>5B</t>
  </si>
  <si>
    <t>4S</t>
  </si>
  <si>
    <t>1S (1st)</t>
  </si>
  <si>
    <t>Total Points: 310</t>
  </si>
  <si>
    <t>RET</t>
  </si>
  <si>
    <t>1G</t>
  </si>
  <si>
    <t>5B=</t>
  </si>
  <si>
    <t>7B</t>
  </si>
  <si>
    <t>1B (1st)</t>
  </si>
  <si>
    <t>Total Points: 400</t>
  </si>
  <si>
    <t>1S (2nd)</t>
  </si>
  <si>
    <t>2G (3rd)</t>
  </si>
  <si>
    <r>
      <t xml:space="preserve">Total Points: 340 - </t>
    </r>
    <r>
      <rPr>
        <b/>
        <sz val="14"/>
        <color rgb="FFFF0000"/>
        <rFont val="Calibri"/>
        <family val="2"/>
        <scheme val="minor"/>
      </rPr>
      <t>Young Rider Individ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</si>
</sst>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2E2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D3441"/>
      </left>
      <right style="thin">
        <color rgb="FF1D3441"/>
      </right>
      <top style="thin">
        <color rgb="FF1D3441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1" xfId="0" applyBorder="1"/>
    <xf numFmtId="0" fontId="2" fillId="0" borderId="0" xfId="1" applyFont="1"/>
    <xf numFmtId="0" fontId="3" fillId="0" borderId="0" xfId="0" applyFont="1"/>
    <xf numFmtId="0" fontId="4" fillId="2" borderId="2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1" applyFont="1" applyAlignment="1">
      <alignment horizontal="right"/>
    </xf>
    <xf numFmtId="0" fontId="5" fillId="0" borderId="1" xfId="0" applyFont="1" applyBorder="1" applyAlignment="1">
      <alignment horizontal="right"/>
    </xf>
    <xf numFmtId="0" fontId="1" fillId="3" borderId="1" xfId="1" applyFill="1" applyBorder="1" applyAlignment="1">
      <alignment horizontal="right"/>
    </xf>
    <xf numFmtId="0" fontId="1" fillId="0" borderId="1" xfId="1" applyBorder="1" applyAlignment="1">
      <alignment horizontal="right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20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10" fontId="0" fillId="0" borderId="0" xfId="0" applyNumberFormat="1"/>
    <xf numFmtId="10" fontId="2" fillId="0" borderId="0" xfId="1" applyNumberFormat="1" applyFont="1"/>
    <xf numFmtId="10" fontId="4" fillId="2" borderId="1" xfId="1" applyNumberFormat="1" applyFont="1" applyFill="1" applyBorder="1" applyAlignment="1">
      <alignment horizontal="center"/>
    </xf>
    <xf numFmtId="10" fontId="6" fillId="0" borderId="1" xfId="0" applyNumberFormat="1" applyFont="1" applyBorder="1" applyAlignment="1">
      <alignment horizontal="left"/>
    </xf>
    <xf numFmtId="10" fontId="4" fillId="2" borderId="2" xfId="1" applyNumberFormat="1" applyFont="1" applyFill="1" applyBorder="1" applyAlignment="1">
      <alignment horizontal="center"/>
    </xf>
    <xf numFmtId="10" fontId="6" fillId="0" borderId="1" xfId="0" applyNumberFormat="1" applyFont="1" applyBorder="1"/>
    <xf numFmtId="10" fontId="0" fillId="0" borderId="1" xfId="0" applyNumberFormat="1" applyBorder="1"/>
    <xf numFmtId="164" fontId="6" fillId="0" borderId="1" xfId="0" applyNumberFormat="1" applyFont="1" applyBorder="1"/>
    <xf numFmtId="10" fontId="6" fillId="0" borderId="1" xfId="0" applyNumberFormat="1" applyFont="1" applyBorder="1" applyAlignment="1">
      <alignment horizontal="right"/>
    </xf>
    <xf numFmtId="20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4" fillId="2" borderId="1" xfId="1" applyFont="1" applyFill="1" applyBorder="1" applyAlignment="1">
      <alignment horizontal="right"/>
    </xf>
    <xf numFmtId="0" fontId="7" fillId="0" borderId="1" xfId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topLeftCell="A7" workbookViewId="0">
      <selection activeCell="A18" sqref="A18"/>
    </sheetView>
  </sheetViews>
  <sheetFormatPr defaultRowHeight="15" x14ac:dyDescent="0.25"/>
  <cols>
    <col min="3" max="3" width="24.28515625" customWidth="1"/>
    <col min="5" max="5" width="30.42578125" customWidth="1"/>
  </cols>
  <sheetData>
    <row r="1" spans="1:10" ht="18.75" x14ac:dyDescent="0.3">
      <c r="A1" s="3" t="s">
        <v>163</v>
      </c>
    </row>
    <row r="2" spans="1:10" ht="18.75" x14ac:dyDescent="0.3">
      <c r="A2" s="3" t="s">
        <v>10</v>
      </c>
    </row>
    <row r="3" spans="1:10" ht="18.75" x14ac:dyDescent="0.3">
      <c r="A3" s="3" t="s">
        <v>57</v>
      </c>
    </row>
    <row r="4" spans="1:10" ht="18.75" x14ac:dyDescent="0.3">
      <c r="A4" s="3" t="s">
        <v>162</v>
      </c>
    </row>
    <row r="5" spans="1:10" ht="18.75" x14ac:dyDescent="0.3">
      <c r="A5" s="3" t="s">
        <v>11</v>
      </c>
    </row>
    <row r="6" spans="1:10" ht="18.75" x14ac:dyDescent="0.3">
      <c r="A6" s="3" t="s">
        <v>15</v>
      </c>
    </row>
    <row r="7" spans="1:10" ht="18.75" x14ac:dyDescent="0.3">
      <c r="A7" s="3" t="s">
        <v>164</v>
      </c>
    </row>
    <row r="8" spans="1:10" ht="18.75" x14ac:dyDescent="0.3">
      <c r="A8" s="3"/>
    </row>
    <row r="9" spans="1:10" ht="18.75" customHeight="1" x14ac:dyDescent="0.25">
      <c r="A9" s="6" t="s">
        <v>27</v>
      </c>
      <c r="B9" s="7" t="s">
        <v>1</v>
      </c>
      <c r="C9" s="7" t="s">
        <v>2</v>
      </c>
      <c r="D9" s="7" t="s">
        <v>3</v>
      </c>
      <c r="E9" s="7" t="s">
        <v>4</v>
      </c>
      <c r="F9" s="7" t="s">
        <v>5</v>
      </c>
      <c r="G9" s="6" t="s">
        <v>6</v>
      </c>
      <c r="H9" s="6"/>
      <c r="I9" s="6" t="s">
        <v>8</v>
      </c>
      <c r="J9" s="6" t="s">
        <v>9</v>
      </c>
    </row>
    <row r="10" spans="1:10" ht="18.75" customHeight="1" x14ac:dyDescent="0.25">
      <c r="A10" s="13" t="s">
        <v>394</v>
      </c>
      <c r="B10" s="13" t="s">
        <v>40</v>
      </c>
      <c r="C10" s="13" t="s">
        <v>194</v>
      </c>
      <c r="D10" s="13" t="s">
        <v>195</v>
      </c>
      <c r="E10" s="13" t="s">
        <v>196</v>
      </c>
      <c r="F10" s="13" t="s">
        <v>197</v>
      </c>
      <c r="G10" s="13" t="s">
        <v>12</v>
      </c>
      <c r="H10" s="13">
        <v>224.5</v>
      </c>
      <c r="I10" s="22">
        <f t="shared" ref="I10:I18" si="0">H10/290</f>
        <v>0.77413793103448281</v>
      </c>
      <c r="J10" s="13">
        <v>80</v>
      </c>
    </row>
    <row r="11" spans="1:10" ht="18.75" customHeight="1" x14ac:dyDescent="0.25">
      <c r="A11" s="13" t="s">
        <v>395</v>
      </c>
      <c r="B11" s="13" t="s">
        <v>84</v>
      </c>
      <c r="C11" s="13" t="s">
        <v>189</v>
      </c>
      <c r="D11" s="13" t="s">
        <v>190</v>
      </c>
      <c r="E11" s="13" t="s">
        <v>191</v>
      </c>
      <c r="F11" s="13" t="s">
        <v>192</v>
      </c>
      <c r="G11" s="13" t="s">
        <v>12</v>
      </c>
      <c r="H11" s="16">
        <v>220</v>
      </c>
      <c r="I11" s="22">
        <f t="shared" si="0"/>
        <v>0.75862068965517238</v>
      </c>
      <c r="J11" s="16">
        <v>77</v>
      </c>
    </row>
    <row r="12" spans="1:10" ht="18.75" customHeight="1" x14ac:dyDescent="0.25">
      <c r="A12" s="13" t="s">
        <v>396</v>
      </c>
      <c r="B12" s="13" t="s">
        <v>165</v>
      </c>
      <c r="C12" s="13" t="s">
        <v>166</v>
      </c>
      <c r="D12" s="13" t="s">
        <v>167</v>
      </c>
      <c r="E12" s="13" t="s">
        <v>168</v>
      </c>
      <c r="F12" s="13" t="s">
        <v>169</v>
      </c>
      <c r="G12" s="13" t="s">
        <v>12</v>
      </c>
      <c r="H12" s="24">
        <v>186.5</v>
      </c>
      <c r="I12" s="22">
        <f t="shared" si="0"/>
        <v>0.64310344827586208</v>
      </c>
      <c r="J12" s="13">
        <v>68</v>
      </c>
    </row>
    <row r="13" spans="1:10" ht="18.75" customHeight="1" x14ac:dyDescent="0.25">
      <c r="A13" s="13" t="s">
        <v>397</v>
      </c>
      <c r="B13" s="13" t="s">
        <v>31</v>
      </c>
      <c r="C13" s="13" t="s">
        <v>177</v>
      </c>
      <c r="D13" s="13" t="s">
        <v>178</v>
      </c>
      <c r="E13" s="13" t="s">
        <v>179</v>
      </c>
      <c r="F13" s="13" t="s">
        <v>180</v>
      </c>
      <c r="G13" s="13" t="s">
        <v>12</v>
      </c>
      <c r="H13" s="13">
        <v>185</v>
      </c>
      <c r="I13" s="22">
        <f t="shared" si="0"/>
        <v>0.63793103448275867</v>
      </c>
      <c r="J13" s="13">
        <v>66</v>
      </c>
    </row>
    <row r="14" spans="1:10" ht="18.75" customHeight="1" x14ac:dyDescent="0.25">
      <c r="A14" s="13" t="s">
        <v>398</v>
      </c>
      <c r="B14" s="13" t="s">
        <v>97</v>
      </c>
      <c r="C14" s="13" t="s">
        <v>181</v>
      </c>
      <c r="D14" s="13" t="s">
        <v>182</v>
      </c>
      <c r="E14" s="13" t="s">
        <v>183</v>
      </c>
      <c r="F14" s="13" t="s">
        <v>184</v>
      </c>
      <c r="G14" s="13" t="s">
        <v>12</v>
      </c>
      <c r="H14" s="13">
        <v>183.5</v>
      </c>
      <c r="I14" s="22">
        <f t="shared" si="0"/>
        <v>0.63275862068965516</v>
      </c>
      <c r="J14" s="13">
        <v>63</v>
      </c>
    </row>
    <row r="15" spans="1:10" ht="18.75" customHeight="1" x14ac:dyDescent="0.25">
      <c r="A15" s="13" t="s">
        <v>392</v>
      </c>
      <c r="B15" s="13" t="s">
        <v>78</v>
      </c>
      <c r="C15" s="13" t="s">
        <v>106</v>
      </c>
      <c r="D15" s="13" t="s">
        <v>107</v>
      </c>
      <c r="E15" s="13" t="s">
        <v>170</v>
      </c>
      <c r="F15" s="13" t="s">
        <v>171</v>
      </c>
      <c r="G15" s="13" t="s">
        <v>14</v>
      </c>
      <c r="H15" s="13">
        <v>205.5</v>
      </c>
      <c r="I15" s="22">
        <f t="shared" si="0"/>
        <v>0.70862068965517244</v>
      </c>
      <c r="J15" s="13">
        <v>72</v>
      </c>
    </row>
    <row r="16" spans="1:10" ht="18.75" customHeight="1" x14ac:dyDescent="0.25">
      <c r="A16" s="13" t="s">
        <v>399</v>
      </c>
      <c r="B16" s="13" t="s">
        <v>22</v>
      </c>
      <c r="C16" s="13" t="s">
        <v>185</v>
      </c>
      <c r="D16" s="13" t="s">
        <v>186</v>
      </c>
      <c r="E16" s="13" t="s">
        <v>187</v>
      </c>
      <c r="F16" s="13" t="s">
        <v>188</v>
      </c>
      <c r="G16" s="13" t="s">
        <v>14</v>
      </c>
      <c r="H16" s="24">
        <v>186.5</v>
      </c>
      <c r="I16" s="22">
        <f t="shared" si="0"/>
        <v>0.64310344827586208</v>
      </c>
      <c r="J16" s="13">
        <v>66</v>
      </c>
    </row>
    <row r="17" spans="1:10" ht="18.75" customHeight="1" x14ac:dyDescent="0.25">
      <c r="A17" s="13" t="s">
        <v>400</v>
      </c>
      <c r="B17" s="13" t="s">
        <v>23</v>
      </c>
      <c r="C17" s="13" t="s">
        <v>100</v>
      </c>
      <c r="D17" s="13" t="s">
        <v>102</v>
      </c>
      <c r="E17" s="13" t="s">
        <v>104</v>
      </c>
      <c r="F17" s="13" t="s">
        <v>105</v>
      </c>
      <c r="G17" s="13" t="s">
        <v>14</v>
      </c>
      <c r="H17" s="13">
        <v>155</v>
      </c>
      <c r="I17" s="22">
        <f t="shared" si="0"/>
        <v>0.53448275862068961</v>
      </c>
      <c r="J17" s="13">
        <v>53</v>
      </c>
    </row>
    <row r="18" spans="1:10" ht="18.75" customHeight="1" x14ac:dyDescent="0.25">
      <c r="A18" s="13" t="s">
        <v>393</v>
      </c>
      <c r="B18" s="13" t="s">
        <v>193</v>
      </c>
      <c r="C18" s="13" t="s">
        <v>99</v>
      </c>
      <c r="D18" s="13" t="s">
        <v>101</v>
      </c>
      <c r="E18" s="13" t="s">
        <v>103</v>
      </c>
      <c r="F18" s="13" t="s">
        <v>101</v>
      </c>
      <c r="G18" s="13" t="s">
        <v>13</v>
      </c>
      <c r="H18" s="13">
        <v>196</v>
      </c>
      <c r="I18" s="22">
        <f t="shared" si="0"/>
        <v>0.67586206896551726</v>
      </c>
      <c r="J18" s="13">
        <v>68</v>
      </c>
    </row>
  </sheetData>
  <sortState xmlns:xlrd2="http://schemas.microsoft.com/office/spreadsheetml/2017/richdata2" ref="A10:J19">
    <sortCondition ref="G10:G19" customList="Gold,Silver,Bronze"/>
    <sortCondition descending="1" ref="H10:H19"/>
  </sortState>
  <pageMargins left="0.7" right="0.7" top="0.75" bottom="0.75" header="0.3" footer="0.3"/>
  <pageSetup paperSize="9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C4BDC-BE57-4AC7-A027-E55A7F142774}">
  <dimension ref="A1:J16"/>
  <sheetViews>
    <sheetView workbookViewId="0">
      <selection activeCell="A12" sqref="A12"/>
    </sheetView>
  </sheetViews>
  <sheetFormatPr defaultRowHeight="15" x14ac:dyDescent="0.25"/>
  <cols>
    <col min="3" max="3" width="25" customWidth="1"/>
    <col min="5" max="5" width="24" customWidth="1"/>
  </cols>
  <sheetData>
    <row r="1" spans="1:10" ht="18.75" x14ac:dyDescent="0.3">
      <c r="A1" s="3" t="s">
        <v>163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58</v>
      </c>
      <c r="I3" s="17"/>
    </row>
    <row r="4" spans="1:10" ht="18.75" x14ac:dyDescent="0.3">
      <c r="A4" s="3" t="s">
        <v>162</v>
      </c>
      <c r="I4" s="17"/>
    </row>
    <row r="5" spans="1:10" ht="18.75" x14ac:dyDescent="0.3">
      <c r="A5" s="3" t="s">
        <v>47</v>
      </c>
      <c r="I5" s="17"/>
    </row>
    <row r="6" spans="1:10" ht="18.75" x14ac:dyDescent="0.3">
      <c r="A6" s="3" t="s">
        <v>30</v>
      </c>
      <c r="I6" s="17"/>
    </row>
    <row r="7" spans="1:10" ht="18.75" x14ac:dyDescent="0.3">
      <c r="A7" s="3" t="s">
        <v>138</v>
      </c>
      <c r="I7" s="17"/>
    </row>
    <row r="8" spans="1:10" x14ac:dyDescent="0.25">
      <c r="I8" s="17"/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20.100000000000001" customHeight="1" x14ac:dyDescent="0.25">
      <c r="A10" s="4" t="s">
        <v>27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20.100000000000001" customHeight="1" x14ac:dyDescent="0.25">
      <c r="A11" s="13" t="s">
        <v>415</v>
      </c>
      <c r="B11" s="13" t="s">
        <v>77</v>
      </c>
      <c r="C11" s="13" t="s">
        <v>69</v>
      </c>
      <c r="D11" s="13" t="s">
        <v>70</v>
      </c>
      <c r="E11" s="13" t="s">
        <v>140</v>
      </c>
      <c r="F11" s="13" t="s">
        <v>141</v>
      </c>
      <c r="G11" s="13" t="s">
        <v>12</v>
      </c>
      <c r="H11" s="16">
        <v>280</v>
      </c>
      <c r="I11" s="25">
        <f>H11/380</f>
        <v>0.73684210526315785</v>
      </c>
      <c r="J11" s="16">
        <v>60</v>
      </c>
    </row>
    <row r="12" spans="1:10" ht="20.100000000000001" customHeight="1" x14ac:dyDescent="0.25">
      <c r="A12" s="13" t="s">
        <v>402</v>
      </c>
      <c r="B12" s="13" t="s">
        <v>338</v>
      </c>
      <c r="C12" s="13" t="s">
        <v>339</v>
      </c>
      <c r="D12" s="13" t="s">
        <v>340</v>
      </c>
      <c r="E12" s="13" t="s">
        <v>341</v>
      </c>
      <c r="F12" s="13" t="s">
        <v>342</v>
      </c>
      <c r="G12" s="13" t="s">
        <v>12</v>
      </c>
      <c r="H12" s="12">
        <v>250.5</v>
      </c>
      <c r="I12" s="25">
        <f>H12/380</f>
        <v>0.65921052631578947</v>
      </c>
      <c r="J12" s="12">
        <v>55</v>
      </c>
    </row>
    <row r="13" spans="1:10" ht="20.100000000000001" customHeight="1" x14ac:dyDescent="0.25">
      <c r="A13" s="1"/>
      <c r="B13" s="1"/>
      <c r="C13" s="1"/>
      <c r="D13" s="1"/>
      <c r="E13" s="1"/>
      <c r="F13" s="1"/>
      <c r="G13" s="1"/>
      <c r="H13" s="11"/>
      <c r="I13" s="25"/>
      <c r="J13" s="11"/>
    </row>
    <row r="14" spans="1:10" ht="20.100000000000001" customHeight="1" x14ac:dyDescent="0.25">
      <c r="A14" s="1"/>
      <c r="B14" s="1"/>
      <c r="C14" s="1"/>
      <c r="D14" s="1"/>
      <c r="E14" s="1"/>
      <c r="F14" s="1"/>
      <c r="G14" s="1"/>
      <c r="H14" s="10"/>
      <c r="I14" s="25"/>
      <c r="J14" s="10"/>
    </row>
    <row r="15" spans="1:10" x14ac:dyDescent="0.25">
      <c r="I15" s="17"/>
    </row>
    <row r="16" spans="1:10" x14ac:dyDescent="0.25">
      <c r="I16" s="17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401C6-0776-47CB-B9FB-0AB16F2DE9FD}">
  <dimension ref="A1:J12"/>
  <sheetViews>
    <sheetView workbookViewId="0">
      <selection activeCell="A12" sqref="A12"/>
    </sheetView>
  </sheetViews>
  <sheetFormatPr defaultRowHeight="15" x14ac:dyDescent="0.25"/>
  <cols>
    <col min="3" max="3" width="27.42578125" customWidth="1"/>
    <col min="5" max="5" width="21.140625" customWidth="1"/>
  </cols>
  <sheetData>
    <row r="1" spans="1:10" ht="18.75" x14ac:dyDescent="0.3">
      <c r="A1" s="3" t="s">
        <v>163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58</v>
      </c>
      <c r="I3" s="17"/>
    </row>
    <row r="4" spans="1:10" ht="18.75" x14ac:dyDescent="0.3">
      <c r="A4" s="3" t="s">
        <v>162</v>
      </c>
      <c r="I4" s="17"/>
    </row>
    <row r="5" spans="1:10" ht="18.75" x14ac:dyDescent="0.3">
      <c r="A5" s="3" t="s">
        <v>343</v>
      </c>
      <c r="I5" s="17"/>
    </row>
    <row r="6" spans="1:10" ht="18.75" x14ac:dyDescent="0.3">
      <c r="A6" s="3" t="s">
        <v>30</v>
      </c>
      <c r="I6" s="17"/>
    </row>
    <row r="7" spans="1:10" ht="18.75" x14ac:dyDescent="0.3">
      <c r="A7" s="3" t="s">
        <v>138</v>
      </c>
      <c r="I7" s="17"/>
    </row>
    <row r="8" spans="1:10" x14ac:dyDescent="0.25">
      <c r="I8" s="17"/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18.75" customHeight="1" x14ac:dyDescent="0.25">
      <c r="A10" s="4" t="s">
        <v>27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18.75" customHeight="1" x14ac:dyDescent="0.25">
      <c r="A11" s="13" t="s">
        <v>415</v>
      </c>
      <c r="B11" s="13" t="s">
        <v>83</v>
      </c>
      <c r="C11" s="13" t="s">
        <v>352</v>
      </c>
      <c r="D11" s="13" t="s">
        <v>348</v>
      </c>
      <c r="E11" s="13" t="s">
        <v>349</v>
      </c>
      <c r="F11" s="13" t="s">
        <v>350</v>
      </c>
      <c r="G11" s="13" t="s">
        <v>12</v>
      </c>
      <c r="H11" s="29">
        <v>226</v>
      </c>
      <c r="I11" s="25">
        <f>H11/340</f>
        <v>0.66470588235294115</v>
      </c>
      <c r="J11" s="29">
        <v>41</v>
      </c>
    </row>
    <row r="12" spans="1:10" ht="18.75" customHeight="1" x14ac:dyDescent="0.25">
      <c r="A12" s="13" t="s">
        <v>402</v>
      </c>
      <c r="B12" s="13" t="s">
        <v>129</v>
      </c>
      <c r="C12" s="13" t="s">
        <v>351</v>
      </c>
      <c r="D12" s="13" t="s">
        <v>344</v>
      </c>
      <c r="E12" s="13" t="s">
        <v>345</v>
      </c>
      <c r="F12" s="13" t="s">
        <v>346</v>
      </c>
      <c r="G12" s="13" t="s">
        <v>12</v>
      </c>
      <c r="H12" s="16">
        <v>224</v>
      </c>
      <c r="I12" s="25">
        <f>H12/340</f>
        <v>0.6588235294117647</v>
      </c>
      <c r="J12" s="16">
        <v>38.5</v>
      </c>
    </row>
  </sheetData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381C9-6803-4538-9BD3-ADE528BEEA0A}">
  <dimension ref="A1:J17"/>
  <sheetViews>
    <sheetView workbookViewId="0">
      <selection activeCell="A12" sqref="A12"/>
    </sheetView>
  </sheetViews>
  <sheetFormatPr defaultRowHeight="15" x14ac:dyDescent="0.25"/>
  <cols>
    <col min="3" max="3" width="18.5703125" customWidth="1"/>
    <col min="5" max="5" width="27.28515625" customWidth="1"/>
    <col min="6" max="6" width="12.85546875" customWidth="1"/>
    <col min="9" max="9" width="9.140625" style="17"/>
  </cols>
  <sheetData>
    <row r="1" spans="1:10" ht="18.75" x14ac:dyDescent="0.3">
      <c r="A1" s="3" t="s">
        <v>163</v>
      </c>
    </row>
    <row r="2" spans="1:10" ht="18.75" x14ac:dyDescent="0.3">
      <c r="A2" s="3" t="s">
        <v>10</v>
      </c>
    </row>
    <row r="3" spans="1:10" ht="18.75" x14ac:dyDescent="0.3">
      <c r="A3" s="3" t="s">
        <v>53</v>
      </c>
    </row>
    <row r="4" spans="1:10" ht="18.75" x14ac:dyDescent="0.3">
      <c r="A4" s="3" t="s">
        <v>162</v>
      </c>
    </row>
    <row r="5" spans="1:10" ht="18.75" x14ac:dyDescent="0.3">
      <c r="A5" s="3" t="s">
        <v>26</v>
      </c>
    </row>
    <row r="6" spans="1:10" ht="18.75" x14ac:dyDescent="0.3">
      <c r="A6" s="3" t="s">
        <v>25</v>
      </c>
    </row>
    <row r="7" spans="1:10" ht="18.75" x14ac:dyDescent="0.3">
      <c r="A7" s="3" t="s">
        <v>138</v>
      </c>
    </row>
    <row r="10" spans="1:10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18.75" customHeight="1" x14ac:dyDescent="0.25">
      <c r="A11" s="13" t="s">
        <v>415</v>
      </c>
      <c r="B11" s="13" t="s">
        <v>353</v>
      </c>
      <c r="C11" s="13" t="s">
        <v>354</v>
      </c>
      <c r="D11" s="13" t="s">
        <v>355</v>
      </c>
      <c r="E11" s="13" t="s">
        <v>356</v>
      </c>
      <c r="F11" s="13" t="s">
        <v>357</v>
      </c>
      <c r="G11" s="13" t="s">
        <v>12</v>
      </c>
      <c r="H11" s="13">
        <v>251.5</v>
      </c>
      <c r="I11" s="22">
        <f>H11/340</f>
        <v>0.73970588235294121</v>
      </c>
      <c r="J11" s="13">
        <v>15</v>
      </c>
    </row>
    <row r="12" spans="1:10" ht="18.75" customHeight="1" x14ac:dyDescent="0.25">
      <c r="A12" s="13" t="s">
        <v>392</v>
      </c>
      <c r="B12" s="13" t="s">
        <v>75</v>
      </c>
      <c r="C12" s="13" t="s">
        <v>142</v>
      </c>
      <c r="D12" s="13" t="s">
        <v>143</v>
      </c>
      <c r="E12" s="13" t="s">
        <v>144</v>
      </c>
      <c r="F12" s="13" t="s">
        <v>145</v>
      </c>
      <c r="G12" s="13" t="s">
        <v>14</v>
      </c>
      <c r="H12" s="13">
        <v>232.5</v>
      </c>
      <c r="I12" s="22">
        <f t="shared" ref="I12" si="0">H12/340</f>
        <v>0.68382352941176472</v>
      </c>
      <c r="J12" s="13">
        <v>15</v>
      </c>
    </row>
    <row r="13" spans="1:10" ht="18.75" customHeight="1" x14ac:dyDescent="0.25">
      <c r="A13" s="13"/>
      <c r="B13" s="13"/>
      <c r="C13" s="13"/>
      <c r="D13" s="13"/>
      <c r="E13" s="13"/>
      <c r="F13" s="13"/>
      <c r="G13" s="13"/>
      <c r="H13" s="13"/>
      <c r="I13" s="22"/>
      <c r="J13" s="13"/>
    </row>
    <row r="14" spans="1:10" ht="18.75" customHeight="1" x14ac:dyDescent="0.25">
      <c r="A14" s="13"/>
      <c r="B14" s="13"/>
      <c r="C14" s="13"/>
      <c r="D14" s="13"/>
      <c r="E14" s="13"/>
      <c r="F14" s="13"/>
      <c r="G14" s="13"/>
      <c r="H14" s="13"/>
      <c r="I14" s="22"/>
      <c r="J14" s="13"/>
    </row>
    <row r="15" spans="1:10" ht="18.75" customHeight="1" x14ac:dyDescent="0.25">
      <c r="A15" s="13"/>
      <c r="B15" s="13"/>
      <c r="C15" s="13"/>
      <c r="D15" s="13"/>
      <c r="E15" s="13"/>
      <c r="F15" s="13"/>
      <c r="G15" s="13"/>
      <c r="H15" s="1"/>
      <c r="I15" s="22"/>
      <c r="J15" s="1"/>
    </row>
    <row r="16" spans="1:10" ht="18.75" customHeight="1" x14ac:dyDescent="0.25">
      <c r="A16" s="13"/>
      <c r="B16" s="13"/>
      <c r="C16" s="13"/>
      <c r="D16" s="13"/>
      <c r="E16" s="13"/>
      <c r="F16" s="13"/>
      <c r="G16" s="13"/>
      <c r="H16" s="13"/>
      <c r="I16" s="22"/>
      <c r="J16" s="13"/>
    </row>
    <row r="17" spans="1:10" ht="18.75" customHeight="1" x14ac:dyDescent="0.25">
      <c r="A17" s="13"/>
      <c r="B17" s="13"/>
      <c r="C17" s="13"/>
      <c r="D17" s="13"/>
      <c r="E17" s="13"/>
      <c r="F17" s="13"/>
      <c r="G17" s="13"/>
      <c r="H17" s="16"/>
      <c r="I17" s="25"/>
      <c r="J17" s="16"/>
    </row>
  </sheetData>
  <sortState xmlns:xlrd2="http://schemas.microsoft.com/office/spreadsheetml/2017/richdata2" ref="A12:J15">
    <sortCondition ref="G12:G15"/>
    <sortCondition descending="1" ref="H12:H15"/>
  </sortState>
  <pageMargins left="0.7" right="0.7" top="0.75" bottom="0.75" header="0.3" footer="0.3"/>
  <pageSetup paperSize="9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C4B9-32D9-459F-8ECC-49666FDBE9DE}">
  <dimension ref="A1:J13"/>
  <sheetViews>
    <sheetView workbookViewId="0">
      <selection activeCell="J11" sqref="J11"/>
    </sheetView>
  </sheetViews>
  <sheetFormatPr defaultRowHeight="15" x14ac:dyDescent="0.25"/>
  <cols>
    <col min="3" max="3" width="24.42578125" customWidth="1"/>
    <col min="5" max="5" width="19.140625" customWidth="1"/>
  </cols>
  <sheetData>
    <row r="1" spans="1:10" ht="18.75" x14ac:dyDescent="0.3">
      <c r="A1" s="3" t="s">
        <v>163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53</v>
      </c>
      <c r="I3" s="17"/>
    </row>
    <row r="4" spans="1:10" ht="18.75" x14ac:dyDescent="0.3">
      <c r="A4" s="3" t="s">
        <v>162</v>
      </c>
      <c r="I4" s="17"/>
    </row>
    <row r="5" spans="1:10" ht="18.75" x14ac:dyDescent="0.3">
      <c r="A5" s="3" t="s">
        <v>80</v>
      </c>
      <c r="I5" s="17"/>
    </row>
    <row r="6" spans="1:10" ht="18.75" x14ac:dyDescent="0.3">
      <c r="A6" s="3" t="s">
        <v>25</v>
      </c>
      <c r="I6" s="17"/>
    </row>
    <row r="7" spans="1:10" ht="18.75" x14ac:dyDescent="0.3">
      <c r="A7" s="3" t="s">
        <v>138</v>
      </c>
      <c r="I7" s="17"/>
    </row>
    <row r="8" spans="1:10" x14ac:dyDescent="0.25">
      <c r="I8" s="17"/>
    </row>
    <row r="9" spans="1:10" x14ac:dyDescent="0.25">
      <c r="I9" s="17"/>
    </row>
    <row r="10" spans="1:10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18.75" customHeight="1" x14ac:dyDescent="0.25">
      <c r="A11" s="13" t="s">
        <v>392</v>
      </c>
      <c r="B11" s="13" t="s">
        <v>75</v>
      </c>
      <c r="C11" s="13" t="s">
        <v>142</v>
      </c>
      <c r="D11" s="13" t="s">
        <v>143</v>
      </c>
      <c r="E11" s="13" t="s">
        <v>144</v>
      </c>
      <c r="F11" s="13" t="s">
        <v>145</v>
      </c>
      <c r="G11" s="13" t="s">
        <v>14</v>
      </c>
      <c r="H11" s="13">
        <v>231</v>
      </c>
      <c r="I11" s="22">
        <f>H11/340</f>
        <v>0.67941176470588238</v>
      </c>
      <c r="J11" s="13">
        <v>15</v>
      </c>
    </row>
    <row r="12" spans="1:10" ht="18.75" customHeight="1" x14ac:dyDescent="0.25">
      <c r="A12" s="13" t="s">
        <v>393</v>
      </c>
      <c r="B12" s="13" t="s">
        <v>20</v>
      </c>
      <c r="C12" s="13" t="s">
        <v>146</v>
      </c>
      <c r="D12" s="13" t="s">
        <v>147</v>
      </c>
      <c r="E12" s="13" t="s">
        <v>148</v>
      </c>
      <c r="F12" s="13" t="s">
        <v>149</v>
      </c>
      <c r="G12" s="13" t="s">
        <v>13</v>
      </c>
      <c r="H12" s="13">
        <v>224</v>
      </c>
      <c r="I12" s="22">
        <f>H12/340</f>
        <v>0.6588235294117647</v>
      </c>
      <c r="J12" s="13">
        <v>14</v>
      </c>
    </row>
    <row r="13" spans="1:10" ht="18.75" customHeight="1" x14ac:dyDescent="0.25">
      <c r="A13" s="13"/>
      <c r="B13" s="13"/>
      <c r="C13" s="13"/>
      <c r="D13" s="13"/>
      <c r="E13" s="13"/>
      <c r="F13" s="13"/>
      <c r="G13" s="13"/>
      <c r="H13" s="13"/>
      <c r="I13" s="22"/>
      <c r="J13" s="13"/>
    </row>
  </sheetData>
  <sortState xmlns:xlrd2="http://schemas.microsoft.com/office/spreadsheetml/2017/richdata2" ref="A12:J12">
    <sortCondition ref="G12" customList="Gold,Silver,Bronze"/>
    <sortCondition descending="1" ref="H12"/>
  </sortState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AC8B0-EEB4-4D32-AD05-9D83BFF2E043}">
  <dimension ref="A1:J14"/>
  <sheetViews>
    <sheetView workbookViewId="0">
      <selection activeCell="A11" sqref="A11"/>
    </sheetView>
  </sheetViews>
  <sheetFormatPr defaultRowHeight="15" x14ac:dyDescent="0.25"/>
  <cols>
    <col min="3" max="3" width="12.5703125" customWidth="1"/>
    <col min="5" max="5" width="13.5703125" customWidth="1"/>
  </cols>
  <sheetData>
    <row r="1" spans="1:10" ht="18.75" x14ac:dyDescent="0.3">
      <c r="A1" s="3" t="s">
        <v>163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53</v>
      </c>
      <c r="I3" s="17"/>
    </row>
    <row r="4" spans="1:10" ht="18.75" x14ac:dyDescent="0.3">
      <c r="A4" s="3" t="s">
        <v>162</v>
      </c>
      <c r="I4" s="17"/>
    </row>
    <row r="5" spans="1:10" ht="18.75" x14ac:dyDescent="0.3">
      <c r="A5" s="3" t="s">
        <v>358</v>
      </c>
      <c r="I5" s="17"/>
    </row>
    <row r="6" spans="1:10" ht="18.75" x14ac:dyDescent="0.3">
      <c r="A6" s="3" t="s">
        <v>221</v>
      </c>
      <c r="I6" s="17"/>
    </row>
    <row r="7" spans="1:10" ht="18.75" x14ac:dyDescent="0.3">
      <c r="A7" s="3" t="s">
        <v>138</v>
      </c>
      <c r="I7" s="17"/>
    </row>
    <row r="8" spans="1:10" x14ac:dyDescent="0.25">
      <c r="I8" s="17"/>
    </row>
    <row r="9" spans="1:10" x14ac:dyDescent="0.25">
      <c r="I9" s="17"/>
    </row>
    <row r="10" spans="1:10" ht="18.75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18.75" customHeight="1" x14ac:dyDescent="0.25">
      <c r="A11" s="13" t="s">
        <v>415</v>
      </c>
      <c r="B11" s="13" t="s">
        <v>65</v>
      </c>
      <c r="C11" s="13" t="s">
        <v>257</v>
      </c>
      <c r="D11" s="13" t="s">
        <v>258</v>
      </c>
      <c r="E11" s="13" t="s">
        <v>359</v>
      </c>
      <c r="F11" s="13" t="s">
        <v>360</v>
      </c>
      <c r="G11" s="13" t="s">
        <v>12</v>
      </c>
      <c r="H11" s="13">
        <v>238</v>
      </c>
      <c r="I11" s="22">
        <v>0.7</v>
      </c>
      <c r="J11" s="13">
        <v>15</v>
      </c>
    </row>
    <row r="12" spans="1:10" ht="18.75" customHeight="1" x14ac:dyDescent="0.25">
      <c r="A12" s="13"/>
      <c r="B12" s="13"/>
      <c r="C12" s="13"/>
      <c r="D12" s="13"/>
      <c r="E12" s="13"/>
      <c r="F12" s="13"/>
      <c r="G12" s="13"/>
      <c r="H12" s="13"/>
      <c r="I12" s="22"/>
      <c r="J12" s="13"/>
    </row>
    <row r="13" spans="1:10" ht="18.75" customHeight="1" x14ac:dyDescent="0.25">
      <c r="A13" s="13"/>
      <c r="B13" s="13"/>
      <c r="C13" s="13"/>
      <c r="D13" s="13"/>
      <c r="E13" s="13"/>
      <c r="F13" s="13"/>
      <c r="G13" s="13"/>
      <c r="H13" s="13"/>
      <c r="I13" s="22"/>
      <c r="J13" s="13"/>
    </row>
    <row r="14" spans="1:10" ht="18.75" customHeight="1" x14ac:dyDescent="0.25">
      <c r="A14" s="13"/>
      <c r="B14" s="13"/>
      <c r="C14" s="13"/>
      <c r="D14" s="13"/>
      <c r="E14" s="13"/>
      <c r="F14" s="13"/>
      <c r="G14" s="13"/>
      <c r="H14" s="13"/>
      <c r="I14" s="22"/>
      <c r="J14" s="13"/>
    </row>
  </sheetData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AC402-2457-4A78-AC8F-2C84D7FBA0A1}">
  <dimension ref="A1:J15"/>
  <sheetViews>
    <sheetView workbookViewId="0">
      <selection activeCell="A6" sqref="A6"/>
    </sheetView>
  </sheetViews>
  <sheetFormatPr defaultRowHeight="15" x14ac:dyDescent="0.25"/>
  <cols>
    <col min="3" max="3" width="16.28515625" customWidth="1"/>
    <col min="5" max="5" width="17" customWidth="1"/>
  </cols>
  <sheetData>
    <row r="1" spans="1:10" ht="18.75" x14ac:dyDescent="0.3">
      <c r="A1" s="3" t="s">
        <v>163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53</v>
      </c>
      <c r="I3" s="17"/>
    </row>
    <row r="4" spans="1:10" ht="18.75" x14ac:dyDescent="0.3">
      <c r="A4" s="3" t="s">
        <v>361</v>
      </c>
      <c r="I4" s="17"/>
    </row>
    <row r="5" spans="1:10" ht="18.75" x14ac:dyDescent="0.3">
      <c r="A5" s="3" t="s">
        <v>362</v>
      </c>
      <c r="I5" s="17"/>
    </row>
    <row r="6" spans="1:10" ht="18.75" x14ac:dyDescent="0.3">
      <c r="A6" s="3" t="s">
        <v>422</v>
      </c>
      <c r="I6" s="17"/>
    </row>
    <row r="7" spans="1:10" ht="18.75" x14ac:dyDescent="0.3">
      <c r="A7" s="3" t="s">
        <v>150</v>
      </c>
      <c r="I7" s="17"/>
    </row>
    <row r="8" spans="1:10" x14ac:dyDescent="0.25">
      <c r="I8" s="17"/>
    </row>
    <row r="9" spans="1:10" x14ac:dyDescent="0.25">
      <c r="I9" s="17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18.75" customHeight="1" x14ac:dyDescent="0.25">
      <c r="A11" s="13" t="s">
        <v>415</v>
      </c>
      <c r="B11" s="13" t="s">
        <v>353</v>
      </c>
      <c r="C11" s="13" t="s">
        <v>354</v>
      </c>
      <c r="D11" s="13" t="s">
        <v>355</v>
      </c>
      <c r="E11" s="13" t="s">
        <v>356</v>
      </c>
      <c r="F11" s="13" t="s">
        <v>357</v>
      </c>
      <c r="G11" s="13" t="s">
        <v>12</v>
      </c>
      <c r="H11" s="13">
        <v>252.5</v>
      </c>
      <c r="I11" s="22">
        <v>0.74260000000000004</v>
      </c>
      <c r="J11" s="13">
        <v>16</v>
      </c>
    </row>
    <row r="12" spans="1:10" ht="18.75" customHeight="1" x14ac:dyDescent="0.25">
      <c r="A12" s="1"/>
      <c r="B12" s="1"/>
      <c r="C12" s="1"/>
      <c r="D12" s="1"/>
      <c r="E12" s="1"/>
      <c r="F12" s="1"/>
      <c r="G12" s="1"/>
      <c r="H12" s="13"/>
      <c r="I12" s="22"/>
      <c r="J12" s="13"/>
    </row>
    <row r="13" spans="1:10" ht="18.75" customHeight="1" x14ac:dyDescent="0.25">
      <c r="A13" s="15"/>
      <c r="B13" s="13"/>
      <c r="C13" s="13"/>
      <c r="D13" s="13"/>
      <c r="E13" s="13"/>
      <c r="F13" s="13"/>
      <c r="G13" s="13"/>
      <c r="H13" s="13"/>
      <c r="I13" s="22"/>
      <c r="J13" s="13"/>
    </row>
    <row r="14" spans="1:10" ht="18.75" customHeight="1" x14ac:dyDescent="0.25">
      <c r="A14" s="15"/>
      <c r="B14" s="13"/>
      <c r="C14" s="13"/>
      <c r="D14" s="13"/>
      <c r="E14" s="13"/>
      <c r="F14" s="13"/>
      <c r="G14" s="13"/>
      <c r="H14" s="1"/>
      <c r="I14" s="23"/>
      <c r="J14" s="1"/>
    </row>
    <row r="15" spans="1:10" ht="18.75" customHeight="1" x14ac:dyDescent="0.25">
      <c r="A15" s="15"/>
      <c r="B15" s="13"/>
      <c r="C15" s="13"/>
      <c r="D15" s="13"/>
      <c r="E15" s="13"/>
      <c r="F15" s="13"/>
      <c r="G15" s="13"/>
      <c r="H15" s="1"/>
      <c r="I15" s="23"/>
      <c r="J15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92291-EAA4-4A8D-AD14-BF6FA2310047}">
  <dimension ref="A1:J13"/>
  <sheetViews>
    <sheetView workbookViewId="0">
      <selection activeCell="A12" sqref="A12"/>
    </sheetView>
  </sheetViews>
  <sheetFormatPr defaultRowHeight="15" x14ac:dyDescent="0.25"/>
  <cols>
    <col min="3" max="3" width="21.5703125" customWidth="1"/>
    <col min="5" max="5" width="23.140625" customWidth="1"/>
  </cols>
  <sheetData>
    <row r="1" spans="1:10" ht="18.75" x14ac:dyDescent="0.3">
      <c r="A1" s="3" t="s">
        <v>163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54</v>
      </c>
      <c r="I3" s="17"/>
    </row>
    <row r="4" spans="1:10" ht="18.75" x14ac:dyDescent="0.3">
      <c r="A4" s="3" t="s">
        <v>162</v>
      </c>
      <c r="I4" s="17"/>
    </row>
    <row r="5" spans="1:10" ht="18.75" x14ac:dyDescent="0.3">
      <c r="A5" s="3" t="s">
        <v>363</v>
      </c>
      <c r="I5" s="17"/>
    </row>
    <row r="6" spans="1:10" ht="18.75" x14ac:dyDescent="0.3">
      <c r="A6" s="3" t="s">
        <v>68</v>
      </c>
      <c r="I6" s="17"/>
    </row>
    <row r="7" spans="1:10" ht="18.75" x14ac:dyDescent="0.3">
      <c r="A7" s="3" t="s">
        <v>364</v>
      </c>
      <c r="I7" s="17"/>
    </row>
    <row r="8" spans="1:10" x14ac:dyDescent="0.25">
      <c r="I8" s="17"/>
    </row>
    <row r="9" spans="1:10" x14ac:dyDescent="0.25">
      <c r="I9" s="17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18.75" customHeight="1" x14ac:dyDescent="0.25">
      <c r="A11" s="13" t="s">
        <v>392</v>
      </c>
      <c r="B11" s="13" t="s">
        <v>134</v>
      </c>
      <c r="C11" s="13" t="s">
        <v>199</v>
      </c>
      <c r="D11" s="13" t="s">
        <v>200</v>
      </c>
      <c r="E11" s="13" t="s">
        <v>201</v>
      </c>
      <c r="F11" s="13" t="s">
        <v>202</v>
      </c>
      <c r="G11" s="13" t="s">
        <v>14</v>
      </c>
      <c r="H11" s="1">
        <v>138</v>
      </c>
      <c r="I11" s="22">
        <f>H11/180</f>
        <v>0.76666666666666672</v>
      </c>
      <c r="J11" s="1">
        <v>71.5</v>
      </c>
    </row>
    <row r="12" spans="1:10" ht="18.75" customHeight="1" x14ac:dyDescent="0.25">
      <c r="A12" s="13" t="s">
        <v>393</v>
      </c>
      <c r="B12" s="13" t="s">
        <v>62</v>
      </c>
      <c r="C12" s="13" t="s">
        <v>203</v>
      </c>
      <c r="D12" s="13" t="s">
        <v>204</v>
      </c>
      <c r="E12" s="13" t="s">
        <v>205</v>
      </c>
      <c r="F12" s="13" t="s">
        <v>206</v>
      </c>
      <c r="G12" s="13" t="s">
        <v>13</v>
      </c>
      <c r="H12" s="13">
        <v>139</v>
      </c>
      <c r="I12" s="22">
        <f>H12/180</f>
        <v>0.77222222222222225</v>
      </c>
      <c r="J12" s="13">
        <v>69.5</v>
      </c>
    </row>
    <row r="13" spans="1:10" ht="18.75" customHeight="1" x14ac:dyDescent="0.25">
      <c r="A13" s="26"/>
      <c r="B13" s="1"/>
      <c r="C13" s="1"/>
      <c r="D13" s="1"/>
      <c r="E13" s="1"/>
      <c r="F13" s="1"/>
      <c r="G13" s="1"/>
      <c r="H13" s="1"/>
      <c r="I13" s="22"/>
      <c r="J13" s="1"/>
    </row>
  </sheetData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FEFA2-2ACC-423F-94A7-2FA80EC67A1F}">
  <dimension ref="A1:J16"/>
  <sheetViews>
    <sheetView tabSelected="1" workbookViewId="0">
      <selection activeCell="L5" sqref="L5"/>
    </sheetView>
  </sheetViews>
  <sheetFormatPr defaultRowHeight="15" x14ac:dyDescent="0.25"/>
  <cols>
    <col min="3" max="3" width="20.5703125" customWidth="1"/>
    <col min="5" max="5" width="27.5703125" customWidth="1"/>
    <col min="9" max="9" width="9.140625" style="17"/>
  </cols>
  <sheetData>
    <row r="1" spans="1:10" ht="18.75" x14ac:dyDescent="0.3">
      <c r="A1" s="3" t="s">
        <v>163</v>
      </c>
    </row>
    <row r="2" spans="1:10" ht="18.75" x14ac:dyDescent="0.3">
      <c r="A2" s="3" t="s">
        <v>10</v>
      </c>
    </row>
    <row r="3" spans="1:10" ht="18.75" x14ac:dyDescent="0.3">
      <c r="A3" s="3" t="s">
        <v>54</v>
      </c>
    </row>
    <row r="4" spans="1:10" ht="18.75" x14ac:dyDescent="0.3">
      <c r="A4" s="3" t="s">
        <v>162</v>
      </c>
    </row>
    <row r="5" spans="1:10" ht="18.75" x14ac:dyDescent="0.3">
      <c r="A5" s="3" t="s">
        <v>93</v>
      </c>
    </row>
    <row r="6" spans="1:10" ht="18.75" x14ac:dyDescent="0.3">
      <c r="A6" s="3" t="s">
        <v>68</v>
      </c>
    </row>
    <row r="7" spans="1:10" ht="18.75" x14ac:dyDescent="0.3">
      <c r="A7" s="3" t="s">
        <v>222</v>
      </c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18.75" customHeight="1" x14ac:dyDescent="0.25">
      <c r="A11" s="13" t="s">
        <v>392</v>
      </c>
      <c r="B11" s="13" t="s">
        <v>114</v>
      </c>
      <c r="C11" s="13" t="s">
        <v>135</v>
      </c>
      <c r="D11" s="13" t="s">
        <v>136</v>
      </c>
      <c r="E11" s="13" t="s">
        <v>280</v>
      </c>
      <c r="F11" s="13" t="s">
        <v>281</v>
      </c>
      <c r="G11" s="13" t="s">
        <v>14</v>
      </c>
      <c r="H11" s="13">
        <v>137.5</v>
      </c>
      <c r="I11" s="22">
        <f>H11/180</f>
        <v>0.76388888888888884</v>
      </c>
      <c r="J11" s="13">
        <v>74.5</v>
      </c>
    </row>
    <row r="12" spans="1:10" ht="18.75" customHeight="1" x14ac:dyDescent="0.25">
      <c r="A12" s="13" t="s">
        <v>393</v>
      </c>
      <c r="B12" s="13" t="s">
        <v>39</v>
      </c>
      <c r="C12" s="13" t="s">
        <v>216</v>
      </c>
      <c r="D12" s="13" t="s">
        <v>217</v>
      </c>
      <c r="E12" s="13" t="s">
        <v>218</v>
      </c>
      <c r="F12" s="13" t="s">
        <v>219</v>
      </c>
      <c r="G12" s="13" t="s">
        <v>13</v>
      </c>
      <c r="H12" s="13">
        <v>145.5</v>
      </c>
      <c r="I12" s="22">
        <f>H12/180</f>
        <v>0.80833333333333335</v>
      </c>
      <c r="J12" s="13">
        <v>73.5</v>
      </c>
    </row>
    <row r="13" spans="1:10" ht="18.75" customHeight="1" x14ac:dyDescent="0.25">
      <c r="A13" s="13" t="s">
        <v>407</v>
      </c>
      <c r="B13" s="13" t="s">
        <v>365</v>
      </c>
      <c r="C13" s="13" t="s">
        <v>151</v>
      </c>
      <c r="D13" s="13" t="s">
        <v>152</v>
      </c>
      <c r="E13" s="13" t="s">
        <v>153</v>
      </c>
      <c r="F13" s="13" t="s">
        <v>152</v>
      </c>
      <c r="G13" s="13" t="s">
        <v>13</v>
      </c>
      <c r="H13" s="13">
        <v>142.5</v>
      </c>
      <c r="I13" s="22">
        <f>H13/180</f>
        <v>0.79166666666666663</v>
      </c>
      <c r="J13" s="13">
        <v>74</v>
      </c>
    </row>
    <row r="14" spans="1:10" ht="18.75" customHeight="1" x14ac:dyDescent="0.25">
      <c r="A14" s="13" t="s">
        <v>408</v>
      </c>
      <c r="B14" s="13" t="s">
        <v>96</v>
      </c>
      <c r="C14" s="13" t="s">
        <v>370</v>
      </c>
      <c r="D14" s="13" t="s">
        <v>371</v>
      </c>
      <c r="E14" s="13" t="s">
        <v>372</v>
      </c>
      <c r="F14" s="13" t="s">
        <v>373</v>
      </c>
      <c r="G14" s="13" t="s">
        <v>13</v>
      </c>
      <c r="H14" s="13">
        <v>134.5</v>
      </c>
      <c r="I14" s="22">
        <f>H14/180</f>
        <v>0.74722222222222223</v>
      </c>
      <c r="J14" s="13">
        <v>70</v>
      </c>
    </row>
    <row r="15" spans="1:10" ht="18.75" customHeight="1" x14ac:dyDescent="0.25">
      <c r="A15" s="13" t="s">
        <v>409</v>
      </c>
      <c r="B15" s="13" t="s">
        <v>51</v>
      </c>
      <c r="C15" s="13" t="s">
        <v>366</v>
      </c>
      <c r="D15" s="13" t="s">
        <v>367</v>
      </c>
      <c r="E15" s="13" t="s">
        <v>368</v>
      </c>
      <c r="F15" s="13" t="s">
        <v>369</v>
      </c>
      <c r="G15" s="13" t="s">
        <v>13</v>
      </c>
      <c r="H15" s="13">
        <v>134.5</v>
      </c>
      <c r="I15" s="22">
        <f t="shared" ref="I15:I16" si="0">H15/180</f>
        <v>0.74722222222222223</v>
      </c>
      <c r="J15" s="13">
        <v>67.5</v>
      </c>
    </row>
    <row r="16" spans="1:10" ht="18.75" customHeight="1" x14ac:dyDescent="0.25">
      <c r="A16" s="13" t="s">
        <v>410</v>
      </c>
      <c r="B16" s="13" t="s">
        <v>41</v>
      </c>
      <c r="C16" s="13" t="s">
        <v>271</v>
      </c>
      <c r="D16" s="13" t="s">
        <v>272</v>
      </c>
      <c r="E16" s="13" t="s">
        <v>273</v>
      </c>
      <c r="F16" s="13" t="s">
        <v>274</v>
      </c>
      <c r="G16" s="13" t="s">
        <v>13</v>
      </c>
      <c r="H16" s="13">
        <v>121</v>
      </c>
      <c r="I16" s="22">
        <f t="shared" si="0"/>
        <v>0.67222222222222228</v>
      </c>
      <c r="J16" s="13">
        <v>60</v>
      </c>
    </row>
  </sheetData>
  <sortState xmlns:xlrd2="http://schemas.microsoft.com/office/spreadsheetml/2017/richdata2" ref="A12:J15">
    <sortCondition ref="G12:G15" customList="Gold,Silver,Bronze"/>
    <sortCondition descending="1" ref="H12:H15"/>
  </sortState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05BE-91F4-460D-9F41-80D7B62DBADC}">
  <dimension ref="A1:J14"/>
  <sheetViews>
    <sheetView workbookViewId="0">
      <selection activeCell="A11" sqref="A11"/>
    </sheetView>
  </sheetViews>
  <sheetFormatPr defaultRowHeight="15" x14ac:dyDescent="0.25"/>
  <cols>
    <col min="3" max="3" width="20" customWidth="1"/>
    <col min="5" max="5" width="22.42578125" customWidth="1"/>
  </cols>
  <sheetData>
    <row r="1" spans="1:10" ht="18.75" x14ac:dyDescent="0.3">
      <c r="A1" s="3" t="s">
        <v>163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54</v>
      </c>
      <c r="I3" s="17"/>
    </row>
    <row r="4" spans="1:10" ht="18.75" x14ac:dyDescent="0.3">
      <c r="A4" s="3" t="s">
        <v>162</v>
      </c>
      <c r="I4" s="17"/>
    </row>
    <row r="5" spans="1:10" ht="18.75" x14ac:dyDescent="0.3">
      <c r="A5" s="3" t="s">
        <v>154</v>
      </c>
      <c r="I5" s="17"/>
    </row>
    <row r="6" spans="1:10" ht="18.75" x14ac:dyDescent="0.3">
      <c r="A6" s="3" t="s">
        <v>161</v>
      </c>
      <c r="I6" s="17"/>
    </row>
    <row r="7" spans="1:10" ht="18.75" x14ac:dyDescent="0.3">
      <c r="A7" s="3" t="s">
        <v>279</v>
      </c>
      <c r="I7" s="17"/>
    </row>
    <row r="8" spans="1:10" x14ac:dyDescent="0.25">
      <c r="I8" s="17"/>
    </row>
    <row r="9" spans="1:10" x14ac:dyDescent="0.25">
      <c r="I9" s="17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18.75" customHeight="1" x14ac:dyDescent="0.25">
      <c r="A11" s="13" t="s">
        <v>392</v>
      </c>
      <c r="B11" s="13" t="s">
        <v>50</v>
      </c>
      <c r="C11" s="13" t="s">
        <v>378</v>
      </c>
      <c r="D11" s="13" t="s">
        <v>379</v>
      </c>
      <c r="E11" s="13" t="s">
        <v>380</v>
      </c>
      <c r="F11" s="13" t="s">
        <v>381</v>
      </c>
      <c r="G11" s="13" t="s">
        <v>14</v>
      </c>
      <c r="H11" s="13">
        <v>175.5</v>
      </c>
      <c r="I11" s="22">
        <f>H11/260</f>
        <v>0.67500000000000004</v>
      </c>
      <c r="J11" s="13">
        <v>89.5</v>
      </c>
    </row>
    <row r="12" spans="1:10" ht="18.75" customHeight="1" x14ac:dyDescent="0.25">
      <c r="A12" s="13" t="s">
        <v>393</v>
      </c>
      <c r="B12" s="13" t="s">
        <v>294</v>
      </c>
      <c r="C12" s="13" t="s">
        <v>295</v>
      </c>
      <c r="D12" s="13" t="s">
        <v>296</v>
      </c>
      <c r="E12" s="13" t="s">
        <v>297</v>
      </c>
      <c r="F12" s="13" t="s">
        <v>298</v>
      </c>
      <c r="G12" s="13" t="s">
        <v>13</v>
      </c>
      <c r="H12" s="13">
        <v>185.5</v>
      </c>
      <c r="I12" s="22">
        <f>H12/260</f>
        <v>0.71346153846153848</v>
      </c>
      <c r="J12" s="13">
        <v>93</v>
      </c>
    </row>
    <row r="13" spans="1:10" ht="18.75" customHeight="1" x14ac:dyDescent="0.25">
      <c r="A13" s="13" t="s">
        <v>407</v>
      </c>
      <c r="B13" s="13" t="s">
        <v>115</v>
      </c>
      <c r="C13" s="13" t="s">
        <v>290</v>
      </c>
      <c r="D13" s="13" t="s">
        <v>291</v>
      </c>
      <c r="E13" s="13" t="s">
        <v>292</v>
      </c>
      <c r="F13" s="13" t="s">
        <v>293</v>
      </c>
      <c r="G13" s="13" t="s">
        <v>13</v>
      </c>
      <c r="H13" s="13">
        <v>172</v>
      </c>
      <c r="I13" s="22">
        <f t="shared" ref="I13:I14" si="0">H13/260</f>
        <v>0.66153846153846152</v>
      </c>
      <c r="J13" s="13">
        <v>90</v>
      </c>
    </row>
    <row r="14" spans="1:10" ht="18.75" customHeight="1" x14ac:dyDescent="0.25">
      <c r="A14" s="13" t="s">
        <v>408</v>
      </c>
      <c r="B14" s="13" t="s">
        <v>24</v>
      </c>
      <c r="C14" s="13" t="s">
        <v>374</v>
      </c>
      <c r="D14" s="13" t="s">
        <v>375</v>
      </c>
      <c r="E14" s="13" t="s">
        <v>376</v>
      </c>
      <c r="F14" s="13" t="s">
        <v>377</v>
      </c>
      <c r="G14" s="13" t="s">
        <v>13</v>
      </c>
      <c r="H14" s="13">
        <v>167.5</v>
      </c>
      <c r="I14" s="22">
        <f t="shared" si="0"/>
        <v>0.64423076923076927</v>
      </c>
      <c r="J14" s="13">
        <v>86.5</v>
      </c>
    </row>
  </sheetData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DF10E-D09E-408B-B2B3-7317DDC852DC}">
  <dimension ref="A1:J14"/>
  <sheetViews>
    <sheetView workbookViewId="0">
      <selection activeCell="A12" sqref="A12"/>
    </sheetView>
  </sheetViews>
  <sheetFormatPr defaultRowHeight="15" x14ac:dyDescent="0.25"/>
  <cols>
    <col min="3" max="3" width="20.85546875" customWidth="1"/>
    <col min="5" max="5" width="28.7109375" customWidth="1"/>
  </cols>
  <sheetData>
    <row r="1" spans="1:10" ht="18.75" x14ac:dyDescent="0.3">
      <c r="A1" s="3" t="s">
        <v>163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53</v>
      </c>
      <c r="I3" s="17"/>
    </row>
    <row r="4" spans="1:10" ht="18.75" x14ac:dyDescent="0.3">
      <c r="A4" s="3" t="s">
        <v>162</v>
      </c>
      <c r="I4" s="17"/>
    </row>
    <row r="5" spans="1:10" ht="18.75" x14ac:dyDescent="0.3">
      <c r="A5" s="3" t="s">
        <v>91</v>
      </c>
      <c r="I5" s="17"/>
    </row>
    <row r="6" spans="1:10" ht="18.75" x14ac:dyDescent="0.3">
      <c r="A6" s="3" t="s">
        <v>89</v>
      </c>
      <c r="I6" s="17"/>
    </row>
    <row r="7" spans="1:10" ht="18.75" x14ac:dyDescent="0.3">
      <c r="A7" s="3" t="s">
        <v>150</v>
      </c>
      <c r="I7" s="17"/>
    </row>
    <row r="8" spans="1:10" x14ac:dyDescent="0.25">
      <c r="I8" s="17"/>
    </row>
    <row r="9" spans="1:10" x14ac:dyDescent="0.25">
      <c r="I9" s="17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20.100000000000001" customHeight="1" x14ac:dyDescent="0.25">
      <c r="A11" s="13" t="s">
        <v>392</v>
      </c>
      <c r="B11" s="13" t="s">
        <v>81</v>
      </c>
      <c r="C11" s="13" t="s">
        <v>326</v>
      </c>
      <c r="D11" s="13" t="s">
        <v>327</v>
      </c>
      <c r="E11" s="13" t="s">
        <v>328</v>
      </c>
      <c r="F11" s="13" t="s">
        <v>329</v>
      </c>
      <c r="G11" s="13" t="s">
        <v>14</v>
      </c>
      <c r="H11" s="13">
        <v>219.5</v>
      </c>
      <c r="I11" s="22">
        <f>H11/300</f>
        <v>0.73166666666666669</v>
      </c>
      <c r="J11" s="13">
        <v>111</v>
      </c>
    </row>
    <row r="12" spans="1:10" ht="20.100000000000001" customHeight="1" x14ac:dyDescent="0.25">
      <c r="A12" s="13" t="s">
        <v>393</v>
      </c>
      <c r="B12" s="13" t="s">
        <v>50</v>
      </c>
      <c r="C12" s="13" t="s">
        <v>378</v>
      </c>
      <c r="D12" s="13" t="s">
        <v>379</v>
      </c>
      <c r="E12" s="13" t="s">
        <v>380</v>
      </c>
      <c r="F12" s="13" t="s">
        <v>381</v>
      </c>
      <c r="G12" s="13" t="s">
        <v>13</v>
      </c>
      <c r="H12" s="13">
        <v>197</v>
      </c>
      <c r="I12" s="22">
        <f>H12/300</f>
        <v>0.65666666666666662</v>
      </c>
      <c r="J12" s="13">
        <v>100.5</v>
      </c>
    </row>
    <row r="13" spans="1:10" ht="20.100000000000001" customHeight="1" x14ac:dyDescent="0.25">
      <c r="A13" s="13"/>
      <c r="B13" s="13"/>
      <c r="C13" s="13"/>
      <c r="D13" s="13"/>
      <c r="E13" s="13"/>
      <c r="F13" s="13"/>
      <c r="G13" s="13"/>
      <c r="H13" s="13"/>
      <c r="I13" s="22"/>
      <c r="J13" s="13"/>
    </row>
    <row r="14" spans="1:10" ht="20.100000000000001" customHeight="1" x14ac:dyDescent="0.25">
      <c r="A14" s="13"/>
      <c r="B14" s="13"/>
      <c r="C14" s="13"/>
      <c r="D14" s="13"/>
      <c r="E14" s="13"/>
      <c r="F14" s="13"/>
      <c r="G14" s="13"/>
      <c r="H14" s="13"/>
      <c r="I14" s="22"/>
      <c r="J14" s="13"/>
    </row>
  </sheetData>
  <sortState xmlns:xlrd2="http://schemas.microsoft.com/office/spreadsheetml/2017/richdata2" ref="A11:J14">
    <sortCondition ref="G11:G14" customList="Gold,Silver,Bronze"/>
    <sortCondition descending="1" ref="H11:H14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4"/>
  <sheetViews>
    <sheetView topLeftCell="A8" workbookViewId="0">
      <selection activeCell="A12" sqref="A12"/>
    </sheetView>
  </sheetViews>
  <sheetFormatPr defaultRowHeight="15" x14ac:dyDescent="0.25"/>
  <cols>
    <col min="1" max="2" width="9.28515625" bestFit="1" customWidth="1"/>
    <col min="3" max="3" width="20.28515625" customWidth="1"/>
    <col min="4" max="4" width="11.28515625" bestFit="1" customWidth="1"/>
    <col min="5" max="5" width="24.140625" customWidth="1"/>
    <col min="8" max="8" width="11.140625" bestFit="1" customWidth="1"/>
    <col min="9" max="9" width="10" style="17" bestFit="1" customWidth="1"/>
    <col min="11" max="11" width="12.140625" customWidth="1"/>
  </cols>
  <sheetData>
    <row r="1" spans="1:10" ht="18.75" x14ac:dyDescent="0.3">
      <c r="A1" s="3" t="s">
        <v>163</v>
      </c>
    </row>
    <row r="2" spans="1:10" ht="18.75" x14ac:dyDescent="0.3">
      <c r="A2" s="3" t="s">
        <v>10</v>
      </c>
    </row>
    <row r="3" spans="1:10" ht="18.75" x14ac:dyDescent="0.3">
      <c r="A3" s="3" t="s">
        <v>53</v>
      </c>
    </row>
    <row r="4" spans="1:10" ht="18.75" x14ac:dyDescent="0.3">
      <c r="A4" s="3" t="s">
        <v>162</v>
      </c>
    </row>
    <row r="5" spans="1:10" ht="18.75" x14ac:dyDescent="0.3">
      <c r="A5" s="3" t="s">
        <v>16</v>
      </c>
    </row>
    <row r="6" spans="1:10" ht="18.75" x14ac:dyDescent="0.3">
      <c r="A6" s="3" t="s">
        <v>17</v>
      </c>
    </row>
    <row r="7" spans="1:10" ht="18.75" x14ac:dyDescent="0.3">
      <c r="A7" s="3" t="s">
        <v>198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18.75" customHeight="1" x14ac:dyDescent="0.25">
      <c r="A10" s="6" t="s">
        <v>27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18.75" customHeight="1" x14ac:dyDescent="0.25">
      <c r="A11" s="13" t="s">
        <v>394</v>
      </c>
      <c r="B11" s="13" t="s">
        <v>40</v>
      </c>
      <c r="C11" s="13" t="s">
        <v>194</v>
      </c>
      <c r="D11" s="13" t="s">
        <v>195</v>
      </c>
      <c r="E11" s="13" t="s">
        <v>196</v>
      </c>
      <c r="F11" s="13" t="s">
        <v>197</v>
      </c>
      <c r="G11" s="13" t="s">
        <v>12</v>
      </c>
      <c r="H11" s="27">
        <v>173.5</v>
      </c>
      <c r="I11" s="20">
        <f t="shared" ref="I11:I23" si="0">H11/240</f>
        <v>0.72291666666666665</v>
      </c>
      <c r="J11" s="27">
        <v>74</v>
      </c>
    </row>
    <row r="12" spans="1:10" ht="18.75" customHeight="1" x14ac:dyDescent="0.25">
      <c r="A12" s="13" t="s">
        <v>421</v>
      </c>
      <c r="B12" s="13" t="s">
        <v>31</v>
      </c>
      <c r="C12" s="13" t="s">
        <v>177</v>
      </c>
      <c r="D12" s="13" t="s">
        <v>178</v>
      </c>
      <c r="E12" s="13" t="s">
        <v>179</v>
      </c>
      <c r="F12" s="13" t="s">
        <v>180</v>
      </c>
      <c r="G12" s="13" t="s">
        <v>12</v>
      </c>
      <c r="H12" s="27">
        <v>162.5</v>
      </c>
      <c r="I12" s="20">
        <f t="shared" si="0"/>
        <v>0.67708333333333337</v>
      </c>
      <c r="J12" s="27">
        <v>68</v>
      </c>
    </row>
    <row r="13" spans="1:10" ht="18.75" customHeight="1" x14ac:dyDescent="0.25">
      <c r="A13" s="13" t="s">
        <v>396</v>
      </c>
      <c r="B13" s="13" t="s">
        <v>84</v>
      </c>
      <c r="C13" s="13" t="s">
        <v>189</v>
      </c>
      <c r="D13" s="13" t="s">
        <v>190</v>
      </c>
      <c r="E13" s="13" t="s">
        <v>191</v>
      </c>
      <c r="F13" s="13" t="s">
        <v>192</v>
      </c>
      <c r="G13" s="13" t="s">
        <v>12</v>
      </c>
      <c r="H13" s="14">
        <v>156</v>
      </c>
      <c r="I13" s="20">
        <f t="shared" si="0"/>
        <v>0.65</v>
      </c>
      <c r="J13" s="14">
        <v>67</v>
      </c>
    </row>
    <row r="14" spans="1:10" ht="18.75" customHeight="1" x14ac:dyDescent="0.25">
      <c r="A14" s="13" t="s">
        <v>420</v>
      </c>
      <c r="B14" s="13" t="s">
        <v>78</v>
      </c>
      <c r="C14" s="13" t="s">
        <v>106</v>
      </c>
      <c r="D14" s="13" t="s">
        <v>107</v>
      </c>
      <c r="E14" s="13" t="s">
        <v>170</v>
      </c>
      <c r="F14" s="13" t="s">
        <v>171</v>
      </c>
      <c r="G14" s="13" t="s">
        <v>14</v>
      </c>
      <c r="H14" s="14">
        <v>163</v>
      </c>
      <c r="I14" s="20">
        <f t="shared" si="0"/>
        <v>0.6791666666666667</v>
      </c>
      <c r="J14" s="14">
        <v>68</v>
      </c>
    </row>
    <row r="15" spans="1:10" ht="18.75" customHeight="1" x14ac:dyDescent="0.25">
      <c r="A15" s="13" t="s">
        <v>399</v>
      </c>
      <c r="B15" s="13" t="s">
        <v>39</v>
      </c>
      <c r="C15" s="13" t="s">
        <v>216</v>
      </c>
      <c r="D15" s="13" t="s">
        <v>217</v>
      </c>
      <c r="E15" s="13" t="s">
        <v>218</v>
      </c>
      <c r="F15" s="13" t="s">
        <v>219</v>
      </c>
      <c r="G15" s="13" t="s">
        <v>14</v>
      </c>
      <c r="H15" s="27">
        <v>162.5</v>
      </c>
      <c r="I15" s="20">
        <f t="shared" si="0"/>
        <v>0.67708333333333337</v>
      </c>
      <c r="J15" s="27">
        <v>67</v>
      </c>
    </row>
    <row r="16" spans="1:10" ht="18.75" customHeight="1" x14ac:dyDescent="0.25">
      <c r="A16" s="13" t="s">
        <v>403</v>
      </c>
      <c r="B16" s="13" t="s">
        <v>22</v>
      </c>
      <c r="C16" s="13" t="s">
        <v>185</v>
      </c>
      <c r="D16" s="13" t="s">
        <v>186</v>
      </c>
      <c r="E16" s="13" t="s">
        <v>187</v>
      </c>
      <c r="F16" s="13" t="s">
        <v>188</v>
      </c>
      <c r="G16" s="13" t="s">
        <v>14</v>
      </c>
      <c r="H16" s="27">
        <v>161.5</v>
      </c>
      <c r="I16" s="20">
        <f t="shared" si="0"/>
        <v>0.67291666666666672</v>
      </c>
      <c r="J16" s="27">
        <v>68</v>
      </c>
    </row>
    <row r="17" spans="1:10" ht="18.75" customHeight="1" x14ac:dyDescent="0.25">
      <c r="A17" s="13" t="s">
        <v>403</v>
      </c>
      <c r="B17" s="13" t="s">
        <v>66</v>
      </c>
      <c r="C17" s="13" t="s">
        <v>106</v>
      </c>
      <c r="D17" s="13" t="s">
        <v>107</v>
      </c>
      <c r="E17" s="13" t="s">
        <v>108</v>
      </c>
      <c r="F17" s="13" t="s">
        <v>109</v>
      </c>
      <c r="G17" s="13" t="s">
        <v>14</v>
      </c>
      <c r="H17" s="14">
        <v>161.5</v>
      </c>
      <c r="I17" s="20">
        <f t="shared" si="0"/>
        <v>0.67291666666666672</v>
      </c>
      <c r="J17" s="14">
        <v>68</v>
      </c>
    </row>
    <row r="18" spans="1:10" ht="18.75" customHeight="1" x14ac:dyDescent="0.25">
      <c r="A18" s="13" t="s">
        <v>404</v>
      </c>
      <c r="B18" s="13" t="s">
        <v>35</v>
      </c>
      <c r="C18" s="13" t="s">
        <v>207</v>
      </c>
      <c r="D18" s="13" t="s">
        <v>208</v>
      </c>
      <c r="E18" s="13" t="s">
        <v>209</v>
      </c>
      <c r="F18" s="13" t="s">
        <v>210</v>
      </c>
      <c r="G18" s="13" t="s">
        <v>14</v>
      </c>
      <c r="H18" s="14">
        <v>155</v>
      </c>
      <c r="I18" s="20">
        <f t="shared" si="0"/>
        <v>0.64583333333333337</v>
      </c>
      <c r="J18" s="14">
        <v>66</v>
      </c>
    </row>
    <row r="19" spans="1:10" ht="18.75" customHeight="1" x14ac:dyDescent="0.25">
      <c r="A19" s="13" t="s">
        <v>405</v>
      </c>
      <c r="B19" s="13" t="s">
        <v>134</v>
      </c>
      <c r="C19" s="13" t="s">
        <v>199</v>
      </c>
      <c r="D19" s="13" t="s">
        <v>200</v>
      </c>
      <c r="E19" s="13" t="s">
        <v>201</v>
      </c>
      <c r="F19" s="13" t="s">
        <v>202</v>
      </c>
      <c r="G19" s="13" t="s">
        <v>14</v>
      </c>
      <c r="H19" s="14">
        <v>154</v>
      </c>
      <c r="I19" s="20">
        <f t="shared" si="0"/>
        <v>0.64166666666666672</v>
      </c>
      <c r="J19" s="14">
        <v>66</v>
      </c>
    </row>
    <row r="20" spans="1:10" ht="18.75" customHeight="1" x14ac:dyDescent="0.25">
      <c r="A20" s="13" t="s">
        <v>406</v>
      </c>
      <c r="B20" s="13" t="s">
        <v>23</v>
      </c>
      <c r="C20" s="13" t="s">
        <v>100</v>
      </c>
      <c r="D20" s="13" t="s">
        <v>102</v>
      </c>
      <c r="E20" s="13" t="s">
        <v>104</v>
      </c>
      <c r="F20" s="13" t="s">
        <v>105</v>
      </c>
      <c r="G20" s="13" t="s">
        <v>14</v>
      </c>
      <c r="H20" s="27">
        <v>148</v>
      </c>
      <c r="I20" s="20">
        <f t="shared" si="0"/>
        <v>0.6166666666666667</v>
      </c>
      <c r="J20" s="27">
        <v>63</v>
      </c>
    </row>
    <row r="21" spans="1:10" ht="18.75" customHeight="1" x14ac:dyDescent="0.25">
      <c r="A21" s="13" t="s">
        <v>393</v>
      </c>
      <c r="B21" s="13" t="s">
        <v>211</v>
      </c>
      <c r="C21" s="13" t="s">
        <v>212</v>
      </c>
      <c r="D21" s="13" t="s">
        <v>213</v>
      </c>
      <c r="E21" s="13" t="s">
        <v>214</v>
      </c>
      <c r="F21" s="13" t="s">
        <v>215</v>
      </c>
      <c r="G21" s="13" t="s">
        <v>13</v>
      </c>
      <c r="H21" s="27">
        <v>160</v>
      </c>
      <c r="I21" s="20">
        <f t="shared" si="0"/>
        <v>0.66666666666666663</v>
      </c>
      <c r="J21" s="27">
        <v>67</v>
      </c>
    </row>
    <row r="22" spans="1:10" ht="18.75" customHeight="1" x14ac:dyDescent="0.25">
      <c r="A22" s="13" t="s">
        <v>407</v>
      </c>
      <c r="B22" s="13" t="s">
        <v>172</v>
      </c>
      <c r="C22" s="13" t="s">
        <v>173</v>
      </c>
      <c r="D22" s="13" t="s">
        <v>174</v>
      </c>
      <c r="E22" s="13" t="s">
        <v>175</v>
      </c>
      <c r="F22" s="13" t="s">
        <v>176</v>
      </c>
      <c r="G22" s="13" t="s">
        <v>13</v>
      </c>
      <c r="H22" s="27">
        <v>158</v>
      </c>
      <c r="I22" s="20">
        <f t="shared" si="0"/>
        <v>0.65833333333333333</v>
      </c>
      <c r="J22" s="27">
        <v>66</v>
      </c>
    </row>
    <row r="23" spans="1:10" ht="18.75" customHeight="1" x14ac:dyDescent="0.25">
      <c r="A23" s="13" t="s">
        <v>408</v>
      </c>
      <c r="B23" s="13" t="s">
        <v>62</v>
      </c>
      <c r="C23" s="13" t="s">
        <v>203</v>
      </c>
      <c r="D23" s="13" t="s">
        <v>204</v>
      </c>
      <c r="E23" s="13" t="s">
        <v>205</v>
      </c>
      <c r="F23" s="13" t="s">
        <v>206</v>
      </c>
      <c r="G23" s="13" t="s">
        <v>13</v>
      </c>
      <c r="H23" s="14">
        <v>155</v>
      </c>
      <c r="I23" s="20">
        <f t="shared" si="0"/>
        <v>0.64583333333333337</v>
      </c>
      <c r="J23" s="14">
        <v>66</v>
      </c>
    </row>
    <row r="24" spans="1:10" ht="18.75" customHeight="1" x14ac:dyDescent="0.25">
      <c r="A24" s="13" t="s">
        <v>409</v>
      </c>
      <c r="B24" s="13" t="s">
        <v>193</v>
      </c>
      <c r="C24" s="13" t="s">
        <v>99</v>
      </c>
      <c r="D24" s="13" t="s">
        <v>101</v>
      </c>
      <c r="E24" s="13" t="s">
        <v>103</v>
      </c>
      <c r="F24" s="13" t="s">
        <v>101</v>
      </c>
      <c r="G24" s="13" t="s">
        <v>13</v>
      </c>
      <c r="H24" s="27" t="s">
        <v>401</v>
      </c>
      <c r="I24" s="20" t="s">
        <v>401</v>
      </c>
      <c r="J24" s="27" t="s">
        <v>401</v>
      </c>
    </row>
  </sheetData>
  <sortState xmlns:xlrd2="http://schemas.microsoft.com/office/spreadsheetml/2017/richdata2" ref="A11:J23">
    <sortCondition ref="G11:G23" customList="Gold,Silver,Bronze"/>
    <sortCondition descending="1" ref="H11:H23"/>
  </sortState>
  <pageMargins left="0.7" right="0.7" top="0.75" bottom="0.75" header="0.3" footer="0.3"/>
  <pageSetup paperSize="9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60FBD-833F-4424-9CA8-7C4ECAF678F4}">
  <dimension ref="A1:J16"/>
  <sheetViews>
    <sheetView workbookViewId="0">
      <selection activeCell="A15" sqref="A15"/>
    </sheetView>
  </sheetViews>
  <sheetFormatPr defaultRowHeight="15" x14ac:dyDescent="0.25"/>
  <cols>
    <col min="3" max="3" width="21.42578125" customWidth="1"/>
    <col min="5" max="5" width="17.28515625" customWidth="1"/>
  </cols>
  <sheetData>
    <row r="1" spans="1:10" ht="18.75" x14ac:dyDescent="0.3">
      <c r="A1" s="3" t="s">
        <v>163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53</v>
      </c>
      <c r="I3" s="17"/>
    </row>
    <row r="4" spans="1:10" ht="18.75" x14ac:dyDescent="0.3">
      <c r="A4" s="3" t="s">
        <v>162</v>
      </c>
      <c r="I4" s="17"/>
    </row>
    <row r="5" spans="1:10" ht="18.75" x14ac:dyDescent="0.3">
      <c r="A5" s="3" t="s">
        <v>88</v>
      </c>
      <c r="I5" s="17"/>
    </row>
    <row r="6" spans="1:10" ht="18.75" x14ac:dyDescent="0.3">
      <c r="A6" s="3" t="s">
        <v>89</v>
      </c>
      <c r="I6" s="17"/>
    </row>
    <row r="7" spans="1:10" ht="18.75" x14ac:dyDescent="0.3">
      <c r="A7" s="3" t="s">
        <v>138</v>
      </c>
      <c r="I7" s="17"/>
    </row>
    <row r="8" spans="1:10" x14ac:dyDescent="0.25">
      <c r="I8" s="17"/>
    </row>
    <row r="9" spans="1:10" x14ac:dyDescent="0.25">
      <c r="I9" s="17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18.75" customHeight="1" x14ac:dyDescent="0.25">
      <c r="A11" s="13" t="s">
        <v>392</v>
      </c>
      <c r="B11" s="13" t="s">
        <v>83</v>
      </c>
      <c r="C11" s="13" t="s">
        <v>347</v>
      </c>
      <c r="D11" s="13" t="s">
        <v>348</v>
      </c>
      <c r="E11" s="13" t="s">
        <v>349</v>
      </c>
      <c r="F11" s="13" t="s">
        <v>350</v>
      </c>
      <c r="G11" s="13" t="s">
        <v>14</v>
      </c>
      <c r="H11" s="13">
        <v>212.5</v>
      </c>
      <c r="I11" s="22">
        <f>H11/300</f>
        <v>0.70833333333333337</v>
      </c>
      <c r="J11" s="13">
        <v>109.5</v>
      </c>
    </row>
    <row r="12" spans="1:10" ht="18.75" customHeight="1" x14ac:dyDescent="0.25">
      <c r="A12" s="13" t="s">
        <v>399</v>
      </c>
      <c r="B12" s="13" t="s">
        <v>72</v>
      </c>
      <c r="C12" s="13" t="s">
        <v>334</v>
      </c>
      <c r="D12" s="13" t="s">
        <v>335</v>
      </c>
      <c r="E12" s="13" t="s">
        <v>336</v>
      </c>
      <c r="F12" s="13" t="s">
        <v>337</v>
      </c>
      <c r="G12" s="13" t="s">
        <v>14</v>
      </c>
      <c r="H12" s="13">
        <v>197</v>
      </c>
      <c r="I12" s="22">
        <f>H12/300</f>
        <v>0.65666666666666662</v>
      </c>
      <c r="J12" s="13">
        <v>100.5</v>
      </c>
    </row>
    <row r="13" spans="1:10" ht="18.75" customHeight="1" x14ac:dyDescent="0.25">
      <c r="A13" s="13" t="s">
        <v>393</v>
      </c>
      <c r="B13" s="13" t="s">
        <v>71</v>
      </c>
      <c r="C13" s="13" t="s">
        <v>382</v>
      </c>
      <c r="D13" s="13" t="s">
        <v>383</v>
      </c>
      <c r="E13" s="13" t="s">
        <v>384</v>
      </c>
      <c r="F13" s="13" t="s">
        <v>385</v>
      </c>
      <c r="G13" s="13" t="s">
        <v>13</v>
      </c>
      <c r="H13" s="13">
        <v>204.5</v>
      </c>
      <c r="I13" s="22">
        <f>H13/300</f>
        <v>0.68166666666666664</v>
      </c>
      <c r="J13" s="13">
        <v>103.5</v>
      </c>
    </row>
    <row r="14" spans="1:10" ht="18.75" customHeight="1" x14ac:dyDescent="0.25">
      <c r="A14" s="13" t="s">
        <v>407</v>
      </c>
      <c r="B14" s="13" t="s">
        <v>36</v>
      </c>
      <c r="C14" s="13" t="s">
        <v>330</v>
      </c>
      <c r="D14" s="13" t="s">
        <v>331</v>
      </c>
      <c r="E14" s="13" t="s">
        <v>332</v>
      </c>
      <c r="F14" s="13" t="s">
        <v>333</v>
      </c>
      <c r="G14" s="13" t="s">
        <v>13</v>
      </c>
      <c r="H14" s="13">
        <v>196</v>
      </c>
      <c r="I14" s="22">
        <f>H14/300</f>
        <v>0.65333333333333332</v>
      </c>
      <c r="J14" s="13">
        <v>105</v>
      </c>
    </row>
    <row r="15" spans="1:10" ht="18.75" customHeight="1" x14ac:dyDescent="0.25">
      <c r="A15" s="13" t="s">
        <v>408</v>
      </c>
      <c r="B15" s="13" t="s">
        <v>46</v>
      </c>
      <c r="C15" s="13" t="s">
        <v>156</v>
      </c>
      <c r="D15" s="13" t="s">
        <v>157</v>
      </c>
      <c r="E15" s="13" t="s">
        <v>158</v>
      </c>
      <c r="F15" s="13" t="s">
        <v>159</v>
      </c>
      <c r="G15" s="13" t="s">
        <v>13</v>
      </c>
      <c r="H15" s="13">
        <v>195</v>
      </c>
      <c r="I15" s="22">
        <f>H15/300</f>
        <v>0.65</v>
      </c>
      <c r="J15" s="13">
        <v>100.5</v>
      </c>
    </row>
    <row r="16" spans="1:10" ht="18.75" customHeight="1" x14ac:dyDescent="0.25">
      <c r="A16" s="13" t="s">
        <v>414</v>
      </c>
      <c r="B16" s="13" t="s">
        <v>386</v>
      </c>
      <c r="C16" s="13" t="s">
        <v>387</v>
      </c>
      <c r="D16" s="13" t="s">
        <v>388</v>
      </c>
      <c r="E16" s="13" t="s">
        <v>389</v>
      </c>
      <c r="F16" s="13" t="s">
        <v>390</v>
      </c>
      <c r="G16" s="13" t="s">
        <v>13</v>
      </c>
      <c r="H16" s="16" t="s">
        <v>414</v>
      </c>
      <c r="I16" s="25" t="s">
        <v>414</v>
      </c>
      <c r="J16" s="16" t="s">
        <v>414</v>
      </c>
    </row>
  </sheetData>
  <sortState xmlns:xlrd2="http://schemas.microsoft.com/office/spreadsheetml/2017/richdata2" ref="A11:J15">
    <sortCondition ref="G11:G15" customList="Gold,Silver,Bronze"/>
    <sortCondition descending="1" ref="H11:H15"/>
  </sortState>
  <pageMargins left="0.7" right="0.7" top="0.75" bottom="0.75" header="0.3" footer="0.3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66F80-E517-43E5-A83D-7A5C92187990}">
  <dimension ref="A1:J16"/>
  <sheetViews>
    <sheetView workbookViewId="0">
      <selection activeCell="A11" sqref="A11"/>
    </sheetView>
  </sheetViews>
  <sheetFormatPr defaultRowHeight="15" x14ac:dyDescent="0.25"/>
  <cols>
    <col min="3" max="3" width="19.140625" customWidth="1"/>
    <col min="5" max="5" width="23" customWidth="1"/>
  </cols>
  <sheetData>
    <row r="1" spans="1:10" ht="18.75" x14ac:dyDescent="0.3">
      <c r="A1" s="3" t="s">
        <v>163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53</v>
      </c>
      <c r="I3" s="17"/>
    </row>
    <row r="4" spans="1:10" ht="18.75" x14ac:dyDescent="0.3">
      <c r="A4" s="3" t="s">
        <v>162</v>
      </c>
      <c r="I4" s="17"/>
    </row>
    <row r="5" spans="1:10" ht="18.75" x14ac:dyDescent="0.3">
      <c r="A5" s="3" t="s">
        <v>391</v>
      </c>
      <c r="I5" s="17"/>
    </row>
    <row r="6" spans="1:10" ht="18.75" x14ac:dyDescent="0.3">
      <c r="A6" s="3" t="s">
        <v>419</v>
      </c>
      <c r="I6" s="17"/>
    </row>
    <row r="7" spans="1:10" ht="18.75" x14ac:dyDescent="0.3">
      <c r="A7" s="3" t="s">
        <v>138</v>
      </c>
      <c r="I7" s="17"/>
    </row>
    <row r="8" spans="1:10" x14ac:dyDescent="0.25">
      <c r="I8" s="17"/>
    </row>
    <row r="9" spans="1:10" x14ac:dyDescent="0.25">
      <c r="I9" s="17"/>
    </row>
    <row r="10" spans="1:10" ht="18.75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18.75" customHeight="1" x14ac:dyDescent="0.25">
      <c r="A11" s="1" t="s">
        <v>392</v>
      </c>
      <c r="B11" s="1" t="s">
        <v>87</v>
      </c>
      <c r="C11" s="1" t="s">
        <v>268</v>
      </c>
      <c r="D11" s="1" t="s">
        <v>76</v>
      </c>
      <c r="E11" s="1" t="s">
        <v>85</v>
      </c>
      <c r="F11" s="1" t="s">
        <v>86</v>
      </c>
      <c r="G11" s="1" t="s">
        <v>14</v>
      </c>
      <c r="H11" s="13">
        <v>290</v>
      </c>
      <c r="I11" s="22">
        <f>H11/400</f>
        <v>0.72499999999999998</v>
      </c>
      <c r="J11" s="13">
        <v>148</v>
      </c>
    </row>
    <row r="12" spans="1:10" ht="18.75" customHeight="1" x14ac:dyDescent="0.25">
      <c r="A12" s="13"/>
      <c r="B12" s="13"/>
      <c r="C12" s="13"/>
      <c r="D12" s="13"/>
      <c r="E12" s="13"/>
      <c r="F12" s="13"/>
      <c r="G12" s="13"/>
      <c r="H12" s="13"/>
      <c r="I12" s="22"/>
      <c r="J12" s="13"/>
    </row>
    <row r="13" spans="1:10" ht="18.75" customHeight="1" x14ac:dyDescent="0.25">
      <c r="A13" s="13"/>
      <c r="B13" s="13"/>
      <c r="C13" s="13"/>
      <c r="D13" s="13"/>
      <c r="E13" s="13"/>
      <c r="F13" s="13"/>
      <c r="G13" s="13"/>
      <c r="H13" s="13"/>
      <c r="I13" s="22"/>
      <c r="J13" s="13"/>
    </row>
    <row r="14" spans="1:10" ht="18.75" customHeight="1" x14ac:dyDescent="0.25">
      <c r="A14" s="13"/>
      <c r="B14" s="13"/>
      <c r="C14" s="13"/>
      <c r="D14" s="13"/>
      <c r="E14" s="13"/>
      <c r="F14" s="13"/>
      <c r="G14" s="13"/>
      <c r="H14" s="13"/>
      <c r="I14" s="22"/>
      <c r="J14" s="13"/>
    </row>
    <row r="15" spans="1:10" ht="18.75" customHeight="1" x14ac:dyDescent="0.25">
      <c r="A15" s="13"/>
      <c r="B15" s="13"/>
      <c r="C15" s="13"/>
      <c r="D15" s="13"/>
      <c r="E15" s="13"/>
      <c r="F15" s="13"/>
      <c r="G15" s="13"/>
      <c r="H15" s="13"/>
      <c r="I15" s="22"/>
      <c r="J15" s="13"/>
    </row>
    <row r="16" spans="1:10" ht="18.75" customHeight="1" x14ac:dyDescent="0.25">
      <c r="A16" s="13"/>
      <c r="B16" s="13"/>
      <c r="C16" s="13"/>
      <c r="D16" s="13"/>
      <c r="E16" s="13"/>
      <c r="F16" s="13"/>
      <c r="G16" s="13"/>
      <c r="H16" s="13"/>
      <c r="I16" s="22"/>
      <c r="J16" s="13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1"/>
  <sheetViews>
    <sheetView workbookViewId="0">
      <selection activeCell="A16" sqref="A16"/>
    </sheetView>
  </sheetViews>
  <sheetFormatPr defaultRowHeight="15" x14ac:dyDescent="0.25"/>
  <cols>
    <col min="3" max="3" width="22.140625" customWidth="1"/>
    <col min="4" max="4" width="12.140625" customWidth="1"/>
    <col min="5" max="5" width="25.7109375" customWidth="1"/>
    <col min="9" max="9" width="9.140625" style="17"/>
  </cols>
  <sheetData>
    <row r="1" spans="1:10" ht="18.75" x14ac:dyDescent="0.3">
      <c r="A1" s="3" t="s">
        <v>163</v>
      </c>
    </row>
    <row r="2" spans="1:10" ht="18.75" x14ac:dyDescent="0.3">
      <c r="A2" s="3" t="s">
        <v>18</v>
      </c>
    </row>
    <row r="3" spans="1:10" ht="18.75" x14ac:dyDescent="0.3">
      <c r="A3" s="3" t="s">
        <v>53</v>
      </c>
    </row>
    <row r="4" spans="1:10" ht="18.75" x14ac:dyDescent="0.3">
      <c r="A4" s="3" t="s">
        <v>162</v>
      </c>
    </row>
    <row r="5" spans="1:10" ht="18.75" x14ac:dyDescent="0.3">
      <c r="A5" s="3" t="s">
        <v>220</v>
      </c>
    </row>
    <row r="6" spans="1:10" ht="18.75" x14ac:dyDescent="0.3">
      <c r="A6" s="3" t="s">
        <v>15</v>
      </c>
    </row>
    <row r="7" spans="1:10" ht="18.75" x14ac:dyDescent="0.3">
      <c r="A7" s="3" t="s">
        <v>222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15.75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18.75" customHeight="1" x14ac:dyDescent="0.25">
      <c r="A11" s="13" t="s">
        <v>412</v>
      </c>
      <c r="B11" s="13" t="s">
        <v>34</v>
      </c>
      <c r="C11" s="13" t="s">
        <v>227</v>
      </c>
      <c r="D11" s="13" t="s">
        <v>228</v>
      </c>
      <c r="E11" s="13" t="s">
        <v>229</v>
      </c>
      <c r="F11" s="13" t="s">
        <v>230</v>
      </c>
      <c r="G11" s="13" t="s">
        <v>14</v>
      </c>
      <c r="H11" s="16">
        <v>216.5</v>
      </c>
      <c r="I11" s="25">
        <f t="shared" ref="I11:I16" si="0">H11/290</f>
        <v>0.74655172413793103</v>
      </c>
      <c r="J11" s="16">
        <v>60</v>
      </c>
    </row>
    <row r="12" spans="1:10" ht="18.75" customHeight="1" x14ac:dyDescent="0.25">
      <c r="A12" s="13" t="s">
        <v>399</v>
      </c>
      <c r="B12" s="13" t="s">
        <v>231</v>
      </c>
      <c r="C12" s="13" t="s">
        <v>232</v>
      </c>
      <c r="D12" s="13" t="s">
        <v>233</v>
      </c>
      <c r="E12" s="13" t="s">
        <v>234</v>
      </c>
      <c r="F12" s="13" t="s">
        <v>235</v>
      </c>
      <c r="G12" s="13" t="s">
        <v>14</v>
      </c>
      <c r="H12" s="16">
        <v>201.5</v>
      </c>
      <c r="I12" s="25">
        <f t="shared" si="0"/>
        <v>0.69482758620689655</v>
      </c>
      <c r="J12" s="16">
        <v>57</v>
      </c>
    </row>
    <row r="13" spans="1:10" ht="18.75" customHeight="1" x14ac:dyDescent="0.25">
      <c r="A13" s="13" t="s">
        <v>400</v>
      </c>
      <c r="B13" s="13" t="s">
        <v>67</v>
      </c>
      <c r="C13" s="13" t="s">
        <v>223</v>
      </c>
      <c r="D13" s="13" t="s">
        <v>224</v>
      </c>
      <c r="E13" s="13" t="s">
        <v>225</v>
      </c>
      <c r="F13" s="13" t="s">
        <v>226</v>
      </c>
      <c r="G13" s="13" t="s">
        <v>14</v>
      </c>
      <c r="H13" s="13">
        <v>194.5</v>
      </c>
      <c r="I13" s="25">
        <f t="shared" si="0"/>
        <v>0.67068965517241375</v>
      </c>
      <c r="J13" s="13">
        <v>56</v>
      </c>
    </row>
    <row r="14" spans="1:10" ht="18.75" customHeight="1" x14ac:dyDescent="0.25">
      <c r="A14" s="13" t="s">
        <v>411</v>
      </c>
      <c r="B14" s="13" t="s">
        <v>98</v>
      </c>
      <c r="C14" s="13" t="s">
        <v>236</v>
      </c>
      <c r="D14" s="13" t="s">
        <v>237</v>
      </c>
      <c r="E14" s="13" t="s">
        <v>238</v>
      </c>
      <c r="F14" s="13" t="s">
        <v>239</v>
      </c>
      <c r="G14" s="13" t="s">
        <v>14</v>
      </c>
      <c r="H14" s="16">
        <v>190</v>
      </c>
      <c r="I14" s="25">
        <f t="shared" si="0"/>
        <v>0.65517241379310343</v>
      </c>
      <c r="J14" s="16">
        <v>55</v>
      </c>
    </row>
    <row r="15" spans="1:10" ht="18.75" customHeight="1" x14ac:dyDescent="0.25">
      <c r="A15" s="13" t="s">
        <v>393</v>
      </c>
      <c r="B15" s="13" t="s">
        <v>45</v>
      </c>
      <c r="C15" s="13" t="s">
        <v>240</v>
      </c>
      <c r="D15" s="13" t="s">
        <v>241</v>
      </c>
      <c r="E15" s="13" t="s">
        <v>242</v>
      </c>
      <c r="F15" s="13" t="s">
        <v>243</v>
      </c>
      <c r="G15" s="13" t="s">
        <v>13</v>
      </c>
      <c r="H15" s="16">
        <v>206</v>
      </c>
      <c r="I15" s="25">
        <f t="shared" si="0"/>
        <v>0.71034482758620687</v>
      </c>
      <c r="J15" s="16">
        <v>59</v>
      </c>
    </row>
    <row r="16" spans="1:10" ht="18.75" customHeight="1" x14ac:dyDescent="0.25">
      <c r="A16" s="13" t="s">
        <v>407</v>
      </c>
      <c r="B16" s="13" t="s">
        <v>35</v>
      </c>
      <c r="C16" s="13" t="s">
        <v>207</v>
      </c>
      <c r="D16" s="13" t="s">
        <v>208</v>
      </c>
      <c r="E16" s="13" t="s">
        <v>209</v>
      </c>
      <c r="F16" s="13" t="s">
        <v>210</v>
      </c>
      <c r="G16" s="13" t="s">
        <v>13</v>
      </c>
      <c r="H16" s="16">
        <v>205</v>
      </c>
      <c r="I16" s="25">
        <f t="shared" si="0"/>
        <v>0.7068965517241379</v>
      </c>
      <c r="J16" s="16">
        <v>59</v>
      </c>
    </row>
    <row r="17" spans="1:10" ht="18.75" customHeight="1" x14ac:dyDescent="0.25">
      <c r="A17" s="13"/>
      <c r="B17" s="13"/>
      <c r="C17" s="13"/>
      <c r="D17" s="13"/>
      <c r="E17" s="13"/>
      <c r="F17" s="13"/>
      <c r="G17" s="13"/>
      <c r="H17" s="13"/>
      <c r="I17" s="25"/>
      <c r="J17" s="13"/>
    </row>
    <row r="18" spans="1:10" ht="18.75" customHeight="1" x14ac:dyDescent="0.25">
      <c r="A18" s="13"/>
      <c r="B18" s="13"/>
      <c r="C18" s="13"/>
      <c r="D18" s="13"/>
      <c r="E18" s="13"/>
      <c r="F18" s="13"/>
      <c r="G18" s="13"/>
      <c r="H18" s="13"/>
      <c r="I18" s="25"/>
      <c r="J18" s="13"/>
    </row>
    <row r="19" spans="1:10" ht="18.75" customHeight="1" x14ac:dyDescent="0.25">
      <c r="A19" s="13"/>
      <c r="B19" s="13"/>
      <c r="C19" s="13"/>
      <c r="D19" s="13"/>
      <c r="E19" s="13"/>
      <c r="F19" s="13"/>
      <c r="G19" s="13"/>
      <c r="H19" s="16"/>
      <c r="I19" s="25"/>
      <c r="J19" s="16"/>
    </row>
    <row r="20" spans="1:10" ht="18.75" customHeight="1" x14ac:dyDescent="0.25">
      <c r="A20" s="13"/>
      <c r="B20" s="13"/>
      <c r="C20" s="13"/>
      <c r="D20" s="13"/>
      <c r="E20" s="13"/>
      <c r="F20" s="13"/>
      <c r="G20" s="13"/>
      <c r="H20" s="13"/>
      <c r="I20" s="25"/>
      <c r="J20" s="13"/>
    </row>
    <row r="21" spans="1:10" ht="18.75" customHeight="1" x14ac:dyDescent="0.25">
      <c r="A21" s="13"/>
      <c r="B21" s="13"/>
      <c r="C21" s="13"/>
      <c r="D21" s="13"/>
      <c r="E21" s="13"/>
      <c r="F21" s="13"/>
      <c r="G21" s="13"/>
      <c r="H21" s="13"/>
      <c r="I21" s="25"/>
      <c r="J21" s="13"/>
    </row>
  </sheetData>
  <sortState xmlns:xlrd2="http://schemas.microsoft.com/office/spreadsheetml/2017/richdata2" ref="A11:J16">
    <sortCondition ref="G11:G16" customList="Gold,Silver,Bronze"/>
    <sortCondition descending="1" ref="H11:H16"/>
    <sortCondition descending="1" ref="J11:J16"/>
  </sortState>
  <pageMargins left="0.7" right="0.7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0"/>
  <sheetViews>
    <sheetView topLeftCell="A3" workbookViewId="0">
      <selection activeCell="A16" sqref="A16"/>
    </sheetView>
  </sheetViews>
  <sheetFormatPr defaultRowHeight="15" x14ac:dyDescent="0.25"/>
  <cols>
    <col min="3" max="3" width="19.140625" customWidth="1"/>
    <col min="5" max="5" width="24" customWidth="1"/>
    <col min="8" max="8" width="9.140625" style="8"/>
    <col min="9" max="9" width="9.140625" style="17"/>
  </cols>
  <sheetData>
    <row r="1" spans="1:10" ht="18.75" x14ac:dyDescent="0.3">
      <c r="A1" s="3" t="s">
        <v>163</v>
      </c>
    </row>
    <row r="2" spans="1:10" ht="18.75" x14ac:dyDescent="0.3">
      <c r="A2" s="3" t="s">
        <v>18</v>
      </c>
    </row>
    <row r="3" spans="1:10" ht="18.75" x14ac:dyDescent="0.3">
      <c r="A3" s="3" t="s">
        <v>53</v>
      </c>
    </row>
    <row r="4" spans="1:10" ht="18.75" x14ac:dyDescent="0.3">
      <c r="A4" s="3" t="s">
        <v>162</v>
      </c>
    </row>
    <row r="5" spans="1:10" ht="18.75" x14ac:dyDescent="0.3">
      <c r="A5" s="3" t="s">
        <v>32</v>
      </c>
    </row>
    <row r="6" spans="1:10" ht="18.75" x14ac:dyDescent="0.3">
      <c r="A6" s="3" t="s">
        <v>33</v>
      </c>
    </row>
    <row r="7" spans="1:10" ht="18.75" x14ac:dyDescent="0.3">
      <c r="A7" s="3" t="s">
        <v>198</v>
      </c>
    </row>
    <row r="9" spans="1:10" x14ac:dyDescent="0.25">
      <c r="A9" s="2"/>
      <c r="B9" s="2"/>
      <c r="C9" s="2"/>
      <c r="D9" s="2"/>
      <c r="E9" s="2"/>
      <c r="F9" s="2"/>
      <c r="G9" s="2"/>
      <c r="H9" s="9"/>
      <c r="I9" s="18"/>
      <c r="J9" s="2"/>
    </row>
    <row r="10" spans="1:10" ht="15.75" x14ac:dyDescent="0.25">
      <c r="A10" s="6" t="s">
        <v>27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28" t="s">
        <v>7</v>
      </c>
      <c r="I10" s="19" t="s">
        <v>8</v>
      </c>
      <c r="J10" s="6" t="s">
        <v>9</v>
      </c>
    </row>
    <row r="11" spans="1:10" ht="20.100000000000001" customHeight="1" x14ac:dyDescent="0.25">
      <c r="A11" s="13" t="s">
        <v>392</v>
      </c>
      <c r="B11" s="13" t="s">
        <v>34</v>
      </c>
      <c r="C11" s="13" t="s">
        <v>227</v>
      </c>
      <c r="D11" s="13" t="s">
        <v>228</v>
      </c>
      <c r="E11" s="13" t="s">
        <v>229</v>
      </c>
      <c r="F11" s="13" t="s">
        <v>230</v>
      </c>
      <c r="G11" s="13" t="s">
        <v>14</v>
      </c>
      <c r="H11" s="16">
        <v>167</v>
      </c>
      <c r="I11" s="22">
        <f t="shared" ref="I11:I18" si="0">H11/270</f>
        <v>0.61851851851851847</v>
      </c>
      <c r="J11" s="16">
        <v>51</v>
      </c>
    </row>
    <row r="12" spans="1:10" ht="20.100000000000001" customHeight="1" x14ac:dyDescent="0.25">
      <c r="A12" s="13" t="s">
        <v>399</v>
      </c>
      <c r="B12" s="13" t="s">
        <v>52</v>
      </c>
      <c r="C12" s="13" t="s">
        <v>248</v>
      </c>
      <c r="D12" s="13" t="s">
        <v>249</v>
      </c>
      <c r="E12" s="13" t="s">
        <v>250</v>
      </c>
      <c r="F12" s="13" t="s">
        <v>251</v>
      </c>
      <c r="G12" s="13" t="s">
        <v>14</v>
      </c>
      <c r="H12" s="16">
        <v>165.5</v>
      </c>
      <c r="I12" s="22">
        <f t="shared" si="0"/>
        <v>0.61296296296296293</v>
      </c>
      <c r="J12" s="13">
        <v>50</v>
      </c>
    </row>
    <row r="13" spans="1:10" ht="20.100000000000001" customHeight="1" x14ac:dyDescent="0.25">
      <c r="A13" s="13" t="s">
        <v>400</v>
      </c>
      <c r="B13" s="13" t="s">
        <v>98</v>
      </c>
      <c r="C13" s="13" t="s">
        <v>236</v>
      </c>
      <c r="D13" s="13" t="s">
        <v>237</v>
      </c>
      <c r="E13" s="13" t="s">
        <v>238</v>
      </c>
      <c r="F13" s="13" t="s">
        <v>239</v>
      </c>
      <c r="G13" s="13" t="s">
        <v>14</v>
      </c>
      <c r="H13" s="16">
        <v>157</v>
      </c>
      <c r="I13" s="22">
        <f t="shared" si="0"/>
        <v>0.58148148148148149</v>
      </c>
      <c r="J13" s="13">
        <v>48</v>
      </c>
    </row>
    <row r="14" spans="1:10" ht="20.100000000000001" customHeight="1" x14ac:dyDescent="0.25">
      <c r="A14" s="13" t="s">
        <v>411</v>
      </c>
      <c r="B14" s="13" t="s">
        <v>231</v>
      </c>
      <c r="C14" s="13" t="s">
        <v>232</v>
      </c>
      <c r="D14" s="13" t="s">
        <v>233</v>
      </c>
      <c r="E14" s="13" t="s">
        <v>234</v>
      </c>
      <c r="F14" s="13" t="s">
        <v>235</v>
      </c>
      <c r="G14" s="13" t="s">
        <v>14</v>
      </c>
      <c r="H14" s="16">
        <v>154.5</v>
      </c>
      <c r="I14" s="22">
        <f t="shared" si="0"/>
        <v>0.57222222222222219</v>
      </c>
      <c r="J14" s="13">
        <v>47</v>
      </c>
    </row>
    <row r="15" spans="1:10" ht="20.100000000000001" customHeight="1" x14ac:dyDescent="0.25">
      <c r="A15" s="13" t="s">
        <v>404</v>
      </c>
      <c r="B15" s="13" t="s">
        <v>67</v>
      </c>
      <c r="C15" s="13" t="s">
        <v>223</v>
      </c>
      <c r="D15" s="13" t="s">
        <v>224</v>
      </c>
      <c r="E15" s="13" t="s">
        <v>225</v>
      </c>
      <c r="F15" s="13" t="s">
        <v>226</v>
      </c>
      <c r="G15" s="13" t="s">
        <v>14</v>
      </c>
      <c r="H15" s="16">
        <v>153</v>
      </c>
      <c r="I15" s="22">
        <f t="shared" si="0"/>
        <v>0.56666666666666665</v>
      </c>
      <c r="J15" s="13">
        <v>49</v>
      </c>
    </row>
    <row r="16" spans="1:10" ht="20.100000000000001" customHeight="1" x14ac:dyDescent="0.25">
      <c r="A16" s="13" t="s">
        <v>418</v>
      </c>
      <c r="B16" s="13" t="s">
        <v>45</v>
      </c>
      <c r="C16" s="13" t="s">
        <v>240</v>
      </c>
      <c r="D16" s="13" t="s">
        <v>241</v>
      </c>
      <c r="E16" s="13" t="s">
        <v>242</v>
      </c>
      <c r="F16" s="13" t="s">
        <v>243</v>
      </c>
      <c r="G16" s="13" t="s">
        <v>13</v>
      </c>
      <c r="H16" s="16">
        <v>172</v>
      </c>
      <c r="I16" s="22">
        <f t="shared" si="0"/>
        <v>0.63703703703703707</v>
      </c>
      <c r="J16" s="13">
        <v>53</v>
      </c>
    </row>
    <row r="17" spans="1:10" ht="20.100000000000001" customHeight="1" x14ac:dyDescent="0.25">
      <c r="A17" s="13" t="s">
        <v>407</v>
      </c>
      <c r="B17" s="13" t="s">
        <v>48</v>
      </c>
      <c r="C17" s="13" t="s">
        <v>244</v>
      </c>
      <c r="D17" s="13" t="s">
        <v>245</v>
      </c>
      <c r="E17" s="13" t="s">
        <v>246</v>
      </c>
      <c r="F17" s="13" t="s">
        <v>247</v>
      </c>
      <c r="G17" s="13" t="s">
        <v>13</v>
      </c>
      <c r="H17" s="16">
        <v>168.5</v>
      </c>
      <c r="I17" s="22">
        <f t="shared" si="0"/>
        <v>0.62407407407407411</v>
      </c>
      <c r="J17" s="13">
        <v>51</v>
      </c>
    </row>
    <row r="18" spans="1:10" ht="20.100000000000001" customHeight="1" x14ac:dyDescent="0.25">
      <c r="A18" s="13" t="s">
        <v>408</v>
      </c>
      <c r="B18" s="13" t="s">
        <v>74</v>
      </c>
      <c r="C18" s="13" t="s">
        <v>252</v>
      </c>
      <c r="D18" s="13" t="s">
        <v>253</v>
      </c>
      <c r="E18" s="13" t="s">
        <v>254</v>
      </c>
      <c r="F18" s="13" t="s">
        <v>255</v>
      </c>
      <c r="G18" s="13" t="s">
        <v>13</v>
      </c>
      <c r="H18" s="16">
        <v>146</v>
      </c>
      <c r="I18" s="22">
        <f t="shared" si="0"/>
        <v>0.54074074074074074</v>
      </c>
      <c r="J18" s="13">
        <v>46</v>
      </c>
    </row>
    <row r="19" spans="1:10" ht="20.100000000000001" customHeight="1" x14ac:dyDescent="0.25">
      <c r="A19" s="13"/>
      <c r="B19" s="13"/>
      <c r="C19" s="13"/>
      <c r="D19" s="13"/>
      <c r="E19" s="13"/>
      <c r="F19" s="13"/>
      <c r="G19" s="13"/>
      <c r="H19" s="16"/>
      <c r="I19" s="22"/>
      <c r="J19" s="13"/>
    </row>
    <row r="20" spans="1:10" ht="20.100000000000001" customHeight="1" x14ac:dyDescent="0.25">
      <c r="A20" s="13"/>
      <c r="B20" s="13"/>
      <c r="C20" s="13"/>
      <c r="D20" s="13"/>
      <c r="E20" s="13"/>
      <c r="F20" s="13"/>
      <c r="G20" s="13"/>
      <c r="H20" s="16"/>
      <c r="I20" s="22"/>
      <c r="J20" s="13"/>
    </row>
  </sheetData>
  <sortState xmlns:xlrd2="http://schemas.microsoft.com/office/spreadsheetml/2017/richdata2" ref="A11:J18">
    <sortCondition ref="G11:G18" customList="Gold,Silver,Bronze"/>
    <sortCondition descending="1" ref="H11:H18"/>
    <sortCondition descending="1" ref="J11:J18"/>
  </sortState>
  <pageMargins left="0.7" right="0.7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20"/>
  <sheetViews>
    <sheetView topLeftCell="A5" workbookViewId="0">
      <selection activeCell="A12" sqref="A12"/>
    </sheetView>
  </sheetViews>
  <sheetFormatPr defaultRowHeight="15" x14ac:dyDescent="0.25"/>
  <cols>
    <col min="1" max="1" width="10.140625" customWidth="1"/>
    <col min="3" max="3" width="21.7109375" customWidth="1"/>
    <col min="5" max="5" width="24.85546875" customWidth="1"/>
    <col min="6" max="6" width="11" bestFit="1" customWidth="1"/>
    <col min="9" max="9" width="9.140625" style="17"/>
    <col min="12" max="12" width="29.28515625" customWidth="1"/>
    <col min="13" max="13" width="11.85546875" customWidth="1"/>
  </cols>
  <sheetData>
    <row r="1" spans="1:11" ht="18.75" x14ac:dyDescent="0.3">
      <c r="A1" s="3" t="s">
        <v>163</v>
      </c>
    </row>
    <row r="2" spans="1:11" ht="18.75" x14ac:dyDescent="0.3">
      <c r="A2" s="3" t="s">
        <v>10</v>
      </c>
    </row>
    <row r="3" spans="1:11" ht="18.75" x14ac:dyDescent="0.3">
      <c r="A3" s="3" t="s">
        <v>53</v>
      </c>
    </row>
    <row r="4" spans="1:11" ht="18.75" x14ac:dyDescent="0.3">
      <c r="A4" s="3" t="s">
        <v>162</v>
      </c>
    </row>
    <row r="5" spans="1:11" ht="18.75" x14ac:dyDescent="0.3">
      <c r="A5" s="3" t="s">
        <v>256</v>
      </c>
    </row>
    <row r="6" spans="1:11" ht="18.75" x14ac:dyDescent="0.3">
      <c r="A6" s="3" t="s">
        <v>413</v>
      </c>
    </row>
    <row r="7" spans="1:11" ht="18.75" x14ac:dyDescent="0.3">
      <c r="A7" s="3" t="s">
        <v>198</v>
      </c>
    </row>
    <row r="9" spans="1:11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1" ht="18.75" customHeight="1" x14ac:dyDescent="0.25">
      <c r="A10" s="6" t="s">
        <v>21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1" ht="18.75" customHeight="1" x14ac:dyDescent="0.25">
      <c r="A11" s="13" t="s">
        <v>394</v>
      </c>
      <c r="B11" s="13" t="s">
        <v>59</v>
      </c>
      <c r="C11" s="13" t="s">
        <v>257</v>
      </c>
      <c r="D11" s="13" t="s">
        <v>258</v>
      </c>
      <c r="E11" s="13" t="s">
        <v>259</v>
      </c>
      <c r="F11" s="13" t="s">
        <v>260</v>
      </c>
      <c r="G11" s="13" t="s">
        <v>12</v>
      </c>
      <c r="H11" s="13">
        <v>216</v>
      </c>
      <c r="I11" s="22">
        <f t="shared" ref="I11:I19" si="0">H11/310</f>
        <v>0.6967741935483871</v>
      </c>
      <c r="J11" s="13">
        <v>57</v>
      </c>
      <c r="K11" s="8"/>
    </row>
    <row r="12" spans="1:11" ht="18.75" customHeight="1" x14ac:dyDescent="0.25">
      <c r="A12" s="13" t="s">
        <v>395</v>
      </c>
      <c r="B12" s="13" t="s">
        <v>28</v>
      </c>
      <c r="C12" s="13" t="s">
        <v>130</v>
      </c>
      <c r="D12" s="13" t="s">
        <v>131</v>
      </c>
      <c r="E12" s="13" t="s">
        <v>266</v>
      </c>
      <c r="F12" s="13" t="s">
        <v>267</v>
      </c>
      <c r="G12" s="13" t="s">
        <v>12</v>
      </c>
      <c r="H12" s="13">
        <v>211</v>
      </c>
      <c r="I12" s="22">
        <f t="shared" si="0"/>
        <v>0.6806451612903226</v>
      </c>
      <c r="J12" s="13">
        <v>55</v>
      </c>
    </row>
    <row r="13" spans="1:11" ht="18.75" customHeight="1" x14ac:dyDescent="0.25">
      <c r="A13" s="13" t="s">
        <v>392</v>
      </c>
      <c r="B13" s="13" t="s">
        <v>261</v>
      </c>
      <c r="C13" s="13" t="s">
        <v>262</v>
      </c>
      <c r="D13" s="13" t="s">
        <v>263</v>
      </c>
      <c r="E13" s="13" t="s">
        <v>264</v>
      </c>
      <c r="F13" s="13" t="s">
        <v>265</v>
      </c>
      <c r="G13" s="13" t="s">
        <v>14</v>
      </c>
      <c r="H13" s="13">
        <v>209.5</v>
      </c>
      <c r="I13" s="22">
        <f t="shared" si="0"/>
        <v>0.6758064516129032</v>
      </c>
      <c r="J13" s="13">
        <v>55</v>
      </c>
    </row>
    <row r="14" spans="1:11" ht="18.75" customHeight="1" x14ac:dyDescent="0.25">
      <c r="A14" s="13" t="s">
        <v>399</v>
      </c>
      <c r="B14" s="13" t="s">
        <v>52</v>
      </c>
      <c r="C14" s="13" t="s">
        <v>248</v>
      </c>
      <c r="D14" s="13" t="s">
        <v>249</v>
      </c>
      <c r="E14" s="13" t="s">
        <v>250</v>
      </c>
      <c r="F14" s="13" t="s">
        <v>251</v>
      </c>
      <c r="G14" s="13" t="s">
        <v>14</v>
      </c>
      <c r="H14" s="13">
        <v>202.5</v>
      </c>
      <c r="I14" s="22">
        <f t="shared" si="0"/>
        <v>0.65322580645161288</v>
      </c>
      <c r="J14" s="13">
        <v>53</v>
      </c>
    </row>
    <row r="15" spans="1:11" ht="18.75" customHeight="1" x14ac:dyDescent="0.25">
      <c r="A15" s="13" t="s">
        <v>393</v>
      </c>
      <c r="B15" s="13" t="s">
        <v>92</v>
      </c>
      <c r="C15" s="13" t="s">
        <v>116</v>
      </c>
      <c r="D15" s="13" t="s">
        <v>117</v>
      </c>
      <c r="E15" s="13" t="s">
        <v>118</v>
      </c>
      <c r="F15" s="13" t="s">
        <v>119</v>
      </c>
      <c r="G15" s="13" t="s">
        <v>13</v>
      </c>
      <c r="H15" s="13">
        <v>204</v>
      </c>
      <c r="I15" s="22">
        <f t="shared" si="0"/>
        <v>0.65806451612903227</v>
      </c>
      <c r="J15" s="13">
        <v>54</v>
      </c>
    </row>
    <row r="16" spans="1:11" ht="18.75" customHeight="1" x14ac:dyDescent="0.25">
      <c r="A16" s="13" t="s">
        <v>407</v>
      </c>
      <c r="B16" s="13" t="s">
        <v>94</v>
      </c>
      <c r="C16" s="13" t="s">
        <v>110</v>
      </c>
      <c r="D16" s="13" t="s">
        <v>111</v>
      </c>
      <c r="E16" s="13" t="s">
        <v>112</v>
      </c>
      <c r="F16" s="13" t="s">
        <v>113</v>
      </c>
      <c r="G16" s="13" t="s">
        <v>13</v>
      </c>
      <c r="H16" s="16">
        <v>195</v>
      </c>
      <c r="I16" s="22">
        <f t="shared" si="0"/>
        <v>0.62903225806451613</v>
      </c>
      <c r="J16" s="16">
        <v>52</v>
      </c>
    </row>
    <row r="17" spans="1:10" ht="18.75" customHeight="1" x14ac:dyDescent="0.25">
      <c r="A17" s="13" t="s">
        <v>408</v>
      </c>
      <c r="B17" s="13" t="s">
        <v>41</v>
      </c>
      <c r="C17" s="13" t="s">
        <v>271</v>
      </c>
      <c r="D17" s="13" t="s">
        <v>272</v>
      </c>
      <c r="E17" s="13" t="s">
        <v>273</v>
      </c>
      <c r="F17" s="13" t="s">
        <v>274</v>
      </c>
      <c r="G17" s="13" t="s">
        <v>13</v>
      </c>
      <c r="H17" s="13">
        <v>182</v>
      </c>
      <c r="I17" s="22">
        <f t="shared" si="0"/>
        <v>0.58709677419354833</v>
      </c>
      <c r="J17" s="13">
        <v>49</v>
      </c>
    </row>
    <row r="18" spans="1:10" ht="18.75" customHeight="1" x14ac:dyDescent="0.25">
      <c r="A18" s="13" t="s">
        <v>409</v>
      </c>
      <c r="B18" s="13" t="s">
        <v>48</v>
      </c>
      <c r="C18" s="13" t="s">
        <v>244</v>
      </c>
      <c r="D18" s="13" t="s">
        <v>245</v>
      </c>
      <c r="E18" s="13" t="s">
        <v>246</v>
      </c>
      <c r="F18" s="13" t="s">
        <v>247</v>
      </c>
      <c r="G18" s="13" t="s">
        <v>13</v>
      </c>
      <c r="H18" s="13">
        <v>174.5</v>
      </c>
      <c r="I18" s="22">
        <f t="shared" si="0"/>
        <v>0.56290322580645158</v>
      </c>
      <c r="J18" s="13">
        <v>45</v>
      </c>
    </row>
    <row r="19" spans="1:10" ht="18.75" customHeight="1" x14ac:dyDescent="0.25">
      <c r="A19" s="13" t="s">
        <v>410</v>
      </c>
      <c r="B19" s="13" t="s">
        <v>139</v>
      </c>
      <c r="C19" s="13" t="s">
        <v>275</v>
      </c>
      <c r="D19" s="13" t="s">
        <v>276</v>
      </c>
      <c r="E19" s="13" t="s">
        <v>277</v>
      </c>
      <c r="F19" s="13" t="s">
        <v>278</v>
      </c>
      <c r="G19" s="13" t="s">
        <v>13</v>
      </c>
      <c r="H19" s="13">
        <v>162.5</v>
      </c>
      <c r="I19" s="22">
        <f t="shared" si="0"/>
        <v>0.52419354838709675</v>
      </c>
      <c r="J19" s="13">
        <v>46</v>
      </c>
    </row>
    <row r="20" spans="1:10" ht="18.75" customHeight="1" x14ac:dyDescent="0.25">
      <c r="A20" s="13" t="s">
        <v>414</v>
      </c>
      <c r="B20" s="13" t="s">
        <v>82</v>
      </c>
      <c r="C20" s="13" t="s">
        <v>268</v>
      </c>
      <c r="D20" s="13" t="s">
        <v>76</v>
      </c>
      <c r="E20" s="13" t="s">
        <v>269</v>
      </c>
      <c r="F20" s="13" t="s">
        <v>270</v>
      </c>
      <c r="G20" s="13" t="s">
        <v>12</v>
      </c>
      <c r="H20" s="16" t="s">
        <v>414</v>
      </c>
      <c r="I20" s="25" t="s">
        <v>414</v>
      </c>
      <c r="J20" s="16" t="s">
        <v>414</v>
      </c>
    </row>
  </sheetData>
  <sortState xmlns:xlrd2="http://schemas.microsoft.com/office/spreadsheetml/2017/richdata2" ref="A11:J19">
    <sortCondition ref="G11:G19" customList="Gold,Silver,Bronze"/>
    <sortCondition descending="1" ref="H11:H19"/>
  </sortState>
  <pageMargins left="0.7" right="0.7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2"/>
  <sheetViews>
    <sheetView topLeftCell="A5" workbookViewId="0">
      <selection activeCell="A18" sqref="A18"/>
    </sheetView>
  </sheetViews>
  <sheetFormatPr defaultRowHeight="15" x14ac:dyDescent="0.25"/>
  <cols>
    <col min="3" max="3" width="21.5703125" customWidth="1"/>
    <col min="5" max="5" width="29.28515625" customWidth="1"/>
    <col min="9" max="9" width="9.140625" style="17"/>
    <col min="11" max="11" width="30" customWidth="1"/>
  </cols>
  <sheetData>
    <row r="1" spans="1:10" ht="18.75" x14ac:dyDescent="0.3">
      <c r="A1" s="3" t="s">
        <v>163</v>
      </c>
    </row>
    <row r="2" spans="1:10" ht="18.75" x14ac:dyDescent="0.3">
      <c r="A2" s="3" t="s">
        <v>10</v>
      </c>
    </row>
    <row r="3" spans="1:10" ht="18.75" x14ac:dyDescent="0.3">
      <c r="A3" s="3" t="s">
        <v>55</v>
      </c>
    </row>
    <row r="4" spans="1:10" ht="18.75" x14ac:dyDescent="0.3">
      <c r="A4" s="3" t="s">
        <v>162</v>
      </c>
    </row>
    <row r="5" spans="1:10" ht="18.75" x14ac:dyDescent="0.3">
      <c r="A5" s="3" t="s">
        <v>120</v>
      </c>
    </row>
    <row r="6" spans="1:10" ht="18.75" x14ac:dyDescent="0.3">
      <c r="A6" s="3" t="s">
        <v>160</v>
      </c>
    </row>
    <row r="7" spans="1:10" ht="18.75" x14ac:dyDescent="0.3">
      <c r="A7" s="3" t="s">
        <v>279</v>
      </c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15.75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18.75" customHeight="1" x14ac:dyDescent="0.25">
      <c r="A11" s="13" t="s">
        <v>394</v>
      </c>
      <c r="B11" s="13" t="s">
        <v>82</v>
      </c>
      <c r="C11" s="13" t="s">
        <v>268</v>
      </c>
      <c r="D11" s="13" t="s">
        <v>76</v>
      </c>
      <c r="E11" s="13" t="s">
        <v>269</v>
      </c>
      <c r="F11" s="13" t="s">
        <v>270</v>
      </c>
      <c r="G11" s="13" t="s">
        <v>12</v>
      </c>
      <c r="H11" s="13">
        <v>244.5</v>
      </c>
      <c r="I11" s="22">
        <f t="shared" ref="I11:I21" si="0">H11/340</f>
        <v>0.71911764705882353</v>
      </c>
      <c r="J11" s="13">
        <v>57</v>
      </c>
    </row>
    <row r="12" spans="1:10" ht="18.75" customHeight="1" x14ac:dyDescent="0.25">
      <c r="A12" s="13" t="s">
        <v>395</v>
      </c>
      <c r="B12" s="13" t="s">
        <v>59</v>
      </c>
      <c r="C12" s="13" t="s">
        <v>257</v>
      </c>
      <c r="D12" s="13" t="s">
        <v>258</v>
      </c>
      <c r="E12" s="13" t="s">
        <v>259</v>
      </c>
      <c r="F12" s="13" t="s">
        <v>260</v>
      </c>
      <c r="G12" s="13" t="s">
        <v>12</v>
      </c>
      <c r="H12" s="13">
        <v>234</v>
      </c>
      <c r="I12" s="22">
        <f t="shared" si="0"/>
        <v>0.68823529411764706</v>
      </c>
      <c r="J12" s="13">
        <v>56</v>
      </c>
    </row>
    <row r="13" spans="1:10" ht="18.75" customHeight="1" x14ac:dyDescent="0.25">
      <c r="A13" s="13" t="s">
        <v>396</v>
      </c>
      <c r="B13" s="13" t="s">
        <v>28</v>
      </c>
      <c r="C13" s="13" t="s">
        <v>130</v>
      </c>
      <c r="D13" s="13" t="s">
        <v>131</v>
      </c>
      <c r="E13" s="13" t="s">
        <v>266</v>
      </c>
      <c r="F13" s="13" t="s">
        <v>267</v>
      </c>
      <c r="G13" s="13" t="s">
        <v>12</v>
      </c>
      <c r="H13" s="13">
        <v>216.5</v>
      </c>
      <c r="I13" s="22">
        <f t="shared" si="0"/>
        <v>0.6367647058823529</v>
      </c>
      <c r="J13" s="13">
        <v>51</v>
      </c>
    </row>
    <row r="14" spans="1:10" ht="18.75" customHeight="1" x14ac:dyDescent="0.25">
      <c r="A14" s="13" t="s">
        <v>392</v>
      </c>
      <c r="B14" s="13" t="s">
        <v>261</v>
      </c>
      <c r="C14" s="13" t="s">
        <v>262</v>
      </c>
      <c r="D14" s="13" t="s">
        <v>263</v>
      </c>
      <c r="E14" s="13" t="s">
        <v>264</v>
      </c>
      <c r="F14" s="13" t="s">
        <v>265</v>
      </c>
      <c r="G14" s="13" t="s">
        <v>14</v>
      </c>
      <c r="H14" s="13">
        <v>225.5</v>
      </c>
      <c r="I14" s="22">
        <f t="shared" si="0"/>
        <v>0.66323529411764703</v>
      </c>
      <c r="J14" s="13">
        <v>53</v>
      </c>
    </row>
    <row r="15" spans="1:10" ht="18.75" customHeight="1" x14ac:dyDescent="0.25">
      <c r="A15" s="13" t="s">
        <v>393</v>
      </c>
      <c r="B15" s="13" t="s">
        <v>79</v>
      </c>
      <c r="C15" s="13" t="s">
        <v>290</v>
      </c>
      <c r="D15" s="13" t="s">
        <v>291</v>
      </c>
      <c r="E15" s="13" t="s">
        <v>292</v>
      </c>
      <c r="F15" s="13" t="s">
        <v>293</v>
      </c>
      <c r="G15" s="13" t="s">
        <v>13</v>
      </c>
      <c r="H15" s="13">
        <v>224</v>
      </c>
      <c r="I15" s="22">
        <f t="shared" si="0"/>
        <v>0.6588235294117647</v>
      </c>
      <c r="J15" s="13">
        <v>52</v>
      </c>
    </row>
    <row r="16" spans="1:10" ht="18.75" customHeight="1" x14ac:dyDescent="0.25">
      <c r="A16" s="13" t="s">
        <v>407</v>
      </c>
      <c r="B16" s="13" t="s">
        <v>294</v>
      </c>
      <c r="C16" s="13" t="s">
        <v>295</v>
      </c>
      <c r="D16" s="13" t="s">
        <v>296</v>
      </c>
      <c r="E16" s="13" t="s">
        <v>297</v>
      </c>
      <c r="F16" s="13" t="s">
        <v>298</v>
      </c>
      <c r="G16" s="13" t="s">
        <v>13</v>
      </c>
      <c r="H16" s="13">
        <v>217.5</v>
      </c>
      <c r="I16" s="22">
        <f t="shared" si="0"/>
        <v>0.63970588235294112</v>
      </c>
      <c r="J16" s="13">
        <v>51</v>
      </c>
    </row>
    <row r="17" spans="1:10" ht="18.75" customHeight="1" x14ac:dyDescent="0.25">
      <c r="A17" s="13" t="s">
        <v>408</v>
      </c>
      <c r="B17" s="13" t="s">
        <v>114</v>
      </c>
      <c r="C17" s="13" t="s">
        <v>135</v>
      </c>
      <c r="D17" s="13" t="s">
        <v>136</v>
      </c>
      <c r="E17" s="13" t="s">
        <v>280</v>
      </c>
      <c r="F17" s="13" t="s">
        <v>281</v>
      </c>
      <c r="G17" s="13" t="s">
        <v>13</v>
      </c>
      <c r="H17" s="13">
        <v>217.5</v>
      </c>
      <c r="I17" s="22">
        <f t="shared" si="0"/>
        <v>0.63970588235294112</v>
      </c>
      <c r="J17" s="13">
        <v>50</v>
      </c>
    </row>
    <row r="18" spans="1:10" ht="18.75" customHeight="1" x14ac:dyDescent="0.25">
      <c r="A18" s="13" t="s">
        <v>409</v>
      </c>
      <c r="B18" s="13" t="s">
        <v>42</v>
      </c>
      <c r="C18" s="13" t="s">
        <v>282</v>
      </c>
      <c r="D18" s="13" t="s">
        <v>283</v>
      </c>
      <c r="E18" s="13" t="s">
        <v>284</v>
      </c>
      <c r="F18" s="13" t="s">
        <v>285</v>
      </c>
      <c r="G18" s="13" t="s">
        <v>13</v>
      </c>
      <c r="H18" s="13">
        <v>212</v>
      </c>
      <c r="I18" s="22">
        <f t="shared" si="0"/>
        <v>0.62352941176470589</v>
      </c>
      <c r="J18" s="13">
        <v>52</v>
      </c>
    </row>
    <row r="19" spans="1:10" ht="18.75" customHeight="1" x14ac:dyDescent="0.25">
      <c r="A19" s="13" t="s">
        <v>416</v>
      </c>
      <c r="B19" s="13" t="s">
        <v>64</v>
      </c>
      <c r="C19" s="13" t="s">
        <v>286</v>
      </c>
      <c r="D19" s="13" t="s">
        <v>287</v>
      </c>
      <c r="E19" s="13" t="s">
        <v>288</v>
      </c>
      <c r="F19" s="13" t="s">
        <v>289</v>
      </c>
      <c r="G19" s="13" t="s">
        <v>13</v>
      </c>
      <c r="H19" s="13">
        <v>212</v>
      </c>
      <c r="I19" s="22">
        <f t="shared" si="0"/>
        <v>0.62352941176470589</v>
      </c>
      <c r="J19" s="13">
        <v>50</v>
      </c>
    </row>
    <row r="20" spans="1:10" ht="18.75" customHeight="1" x14ac:dyDescent="0.25">
      <c r="A20" s="13" t="s">
        <v>416</v>
      </c>
      <c r="B20" s="13" t="s">
        <v>94</v>
      </c>
      <c r="C20" s="13" t="s">
        <v>110</v>
      </c>
      <c r="D20" s="13" t="s">
        <v>111</v>
      </c>
      <c r="E20" s="13" t="s">
        <v>112</v>
      </c>
      <c r="F20" s="13" t="s">
        <v>113</v>
      </c>
      <c r="G20" s="13" t="s">
        <v>13</v>
      </c>
      <c r="H20" s="13">
        <v>212</v>
      </c>
      <c r="I20" s="22">
        <f t="shared" si="0"/>
        <v>0.62352941176470589</v>
      </c>
      <c r="J20" s="13">
        <v>50</v>
      </c>
    </row>
    <row r="21" spans="1:10" ht="18.75" customHeight="1" x14ac:dyDescent="0.25">
      <c r="A21" s="13" t="s">
        <v>417</v>
      </c>
      <c r="B21" s="13" t="s">
        <v>92</v>
      </c>
      <c r="C21" s="13" t="s">
        <v>116</v>
      </c>
      <c r="D21" s="13" t="s">
        <v>117</v>
      </c>
      <c r="E21" s="13" t="s">
        <v>118</v>
      </c>
      <c r="F21" s="13" t="s">
        <v>119</v>
      </c>
      <c r="G21" s="13" t="s">
        <v>13</v>
      </c>
      <c r="H21" s="13">
        <v>201.5</v>
      </c>
      <c r="I21" s="22">
        <f t="shared" si="0"/>
        <v>0.59264705882352942</v>
      </c>
      <c r="J21" s="13">
        <v>50</v>
      </c>
    </row>
    <row r="22" spans="1:10" ht="18.75" customHeight="1" x14ac:dyDescent="0.25">
      <c r="A22" s="13" t="s">
        <v>29</v>
      </c>
      <c r="B22" s="13"/>
      <c r="C22" s="13"/>
      <c r="D22" s="13"/>
      <c r="E22" s="13"/>
      <c r="F22" s="13"/>
      <c r="G22" s="13"/>
      <c r="H22" s="13"/>
      <c r="I22" s="22"/>
      <c r="J22" s="13"/>
    </row>
  </sheetData>
  <sortState xmlns:xlrd2="http://schemas.microsoft.com/office/spreadsheetml/2017/richdata2" ref="A11:J22">
    <sortCondition ref="G11:G22" customList="Gold,Silver,Bronze"/>
    <sortCondition descending="1" ref="H11:H22"/>
  </sortState>
  <pageMargins left="0.7" right="0.7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74026-BD90-4D9A-A1DB-BE560FF9B2B6}">
  <dimension ref="A1:J22"/>
  <sheetViews>
    <sheetView topLeftCell="A3" workbookViewId="0">
      <selection activeCell="A15" sqref="A15"/>
    </sheetView>
  </sheetViews>
  <sheetFormatPr defaultRowHeight="15" x14ac:dyDescent="0.25"/>
  <cols>
    <col min="3" max="3" width="17.85546875" customWidth="1"/>
    <col min="5" max="5" width="26.85546875" customWidth="1"/>
  </cols>
  <sheetData>
    <row r="1" spans="1:10" ht="18.75" x14ac:dyDescent="0.3">
      <c r="A1" s="3" t="s">
        <v>163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55</v>
      </c>
      <c r="I3" s="17"/>
    </row>
    <row r="4" spans="1:10" ht="18.75" x14ac:dyDescent="0.3">
      <c r="A4" s="3" t="s">
        <v>162</v>
      </c>
      <c r="I4" s="17"/>
    </row>
    <row r="5" spans="1:10" ht="18.75" x14ac:dyDescent="0.3">
      <c r="A5" s="3" t="s">
        <v>121</v>
      </c>
      <c r="I5" s="17"/>
    </row>
    <row r="6" spans="1:10" ht="18.75" x14ac:dyDescent="0.3">
      <c r="A6" s="3" t="s">
        <v>15</v>
      </c>
      <c r="I6" s="17"/>
    </row>
    <row r="7" spans="1:10" ht="18.75" x14ac:dyDescent="0.3">
      <c r="A7" s="3" t="s">
        <v>150</v>
      </c>
      <c r="I7" s="17"/>
    </row>
    <row r="8" spans="1:10" x14ac:dyDescent="0.25">
      <c r="I8" s="17"/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18.75" customHeight="1" x14ac:dyDescent="0.25">
      <c r="A11" s="13" t="s">
        <v>415</v>
      </c>
      <c r="B11" s="13" t="s">
        <v>307</v>
      </c>
      <c r="C11" s="13" t="s">
        <v>308</v>
      </c>
      <c r="D11" s="13" t="s">
        <v>309</v>
      </c>
      <c r="E11" s="13" t="s">
        <v>310</v>
      </c>
      <c r="F11" s="13" t="s">
        <v>311</v>
      </c>
      <c r="G11" s="13" t="s">
        <v>12</v>
      </c>
      <c r="H11" s="13">
        <v>191.5</v>
      </c>
      <c r="I11" s="22">
        <f t="shared" ref="I11:I17" si="0">H11/290</f>
        <v>0.66034482758620694</v>
      </c>
      <c r="J11" s="13">
        <v>53</v>
      </c>
    </row>
    <row r="12" spans="1:10" ht="18.75" customHeight="1" x14ac:dyDescent="0.25">
      <c r="A12" s="13" t="s">
        <v>402</v>
      </c>
      <c r="B12" s="13" t="s">
        <v>155</v>
      </c>
      <c r="C12" s="13" t="s">
        <v>130</v>
      </c>
      <c r="D12" s="13" t="s">
        <v>131</v>
      </c>
      <c r="E12" s="13" t="s">
        <v>132</v>
      </c>
      <c r="F12" s="13" t="s">
        <v>133</v>
      </c>
      <c r="G12" s="13" t="s">
        <v>12</v>
      </c>
      <c r="H12" s="13">
        <v>191</v>
      </c>
      <c r="I12" s="22">
        <f t="shared" si="0"/>
        <v>0.6586206896551724</v>
      </c>
      <c r="J12" s="13">
        <v>55</v>
      </c>
    </row>
    <row r="13" spans="1:10" ht="18.75" customHeight="1" x14ac:dyDescent="0.25">
      <c r="A13" s="13" t="s">
        <v>392</v>
      </c>
      <c r="B13" s="13" t="s">
        <v>19</v>
      </c>
      <c r="C13" s="13" t="s">
        <v>312</v>
      </c>
      <c r="D13" s="13" t="s">
        <v>313</v>
      </c>
      <c r="E13" s="13" t="s">
        <v>314</v>
      </c>
      <c r="F13" s="13" t="s">
        <v>315</v>
      </c>
      <c r="G13" s="13" t="s">
        <v>14</v>
      </c>
      <c r="H13" s="13">
        <v>192.5</v>
      </c>
      <c r="I13" s="22">
        <f t="shared" si="0"/>
        <v>0.66379310344827591</v>
      </c>
      <c r="J13" s="13">
        <v>55</v>
      </c>
    </row>
    <row r="14" spans="1:10" ht="18.75" customHeight="1" x14ac:dyDescent="0.25">
      <c r="A14" s="13" t="s">
        <v>399</v>
      </c>
      <c r="B14" s="13" t="s">
        <v>95</v>
      </c>
      <c r="C14" s="13" t="s">
        <v>37</v>
      </c>
      <c r="D14" s="13" t="s">
        <v>38</v>
      </c>
      <c r="E14" s="13" t="s">
        <v>43</v>
      </c>
      <c r="F14" s="13" t="s">
        <v>44</v>
      </c>
      <c r="G14" s="13" t="s">
        <v>14</v>
      </c>
      <c r="H14" s="13">
        <v>178.5</v>
      </c>
      <c r="I14" s="22">
        <f t="shared" si="0"/>
        <v>0.6155172413793103</v>
      </c>
      <c r="J14" s="13">
        <v>51</v>
      </c>
    </row>
    <row r="15" spans="1:10" ht="18.75" customHeight="1" x14ac:dyDescent="0.25">
      <c r="A15" s="13" t="s">
        <v>418</v>
      </c>
      <c r="B15" s="13" t="s">
        <v>49</v>
      </c>
      <c r="C15" s="13" t="s">
        <v>303</v>
      </c>
      <c r="D15" s="13" t="s">
        <v>304</v>
      </c>
      <c r="E15" s="13" t="s">
        <v>305</v>
      </c>
      <c r="F15" s="13" t="s">
        <v>306</v>
      </c>
      <c r="G15" s="13" t="s">
        <v>13</v>
      </c>
      <c r="H15" s="13">
        <v>196.5</v>
      </c>
      <c r="I15" s="22">
        <f t="shared" si="0"/>
        <v>0.67758620689655169</v>
      </c>
      <c r="J15" s="13">
        <v>55</v>
      </c>
    </row>
    <row r="16" spans="1:10" ht="18.75" customHeight="1" x14ac:dyDescent="0.25">
      <c r="A16" s="13" t="s">
        <v>407</v>
      </c>
      <c r="B16" s="13" t="s">
        <v>73</v>
      </c>
      <c r="C16" s="13" t="s">
        <v>299</v>
      </c>
      <c r="D16" s="13" t="s">
        <v>300</v>
      </c>
      <c r="E16" s="13" t="s">
        <v>301</v>
      </c>
      <c r="F16" s="13" t="s">
        <v>302</v>
      </c>
      <c r="G16" s="13" t="s">
        <v>13</v>
      </c>
      <c r="H16" s="13">
        <v>183.5</v>
      </c>
      <c r="I16" s="22">
        <f t="shared" si="0"/>
        <v>0.63275862068965516</v>
      </c>
      <c r="J16" s="13">
        <v>52</v>
      </c>
    </row>
    <row r="17" spans="1:10" ht="18.75" customHeight="1" x14ac:dyDescent="0.25">
      <c r="A17" s="13" t="s">
        <v>408</v>
      </c>
      <c r="B17" s="13" t="s">
        <v>124</v>
      </c>
      <c r="C17" s="13" t="s">
        <v>60</v>
      </c>
      <c r="D17" s="13" t="s">
        <v>61</v>
      </c>
      <c r="E17" s="13" t="s">
        <v>122</v>
      </c>
      <c r="F17" s="13" t="s">
        <v>123</v>
      </c>
      <c r="G17" s="13" t="s">
        <v>13</v>
      </c>
      <c r="H17" s="13">
        <v>176.5</v>
      </c>
      <c r="I17" s="22">
        <f t="shared" si="0"/>
        <v>0.60862068965517246</v>
      </c>
      <c r="J17" s="13">
        <v>52</v>
      </c>
    </row>
    <row r="18" spans="1:10" ht="18.75" customHeight="1" x14ac:dyDescent="0.25">
      <c r="A18" s="13"/>
      <c r="B18" s="13"/>
      <c r="C18" s="13"/>
      <c r="D18" s="13"/>
      <c r="E18" s="13"/>
      <c r="F18" s="13"/>
      <c r="G18" s="13"/>
      <c r="H18" s="13"/>
      <c r="I18" s="22"/>
      <c r="J18" s="13"/>
    </row>
    <row r="19" spans="1:10" ht="18.75" customHeight="1" x14ac:dyDescent="0.25">
      <c r="A19" s="13"/>
      <c r="B19" s="13"/>
      <c r="C19" s="13"/>
      <c r="D19" s="13"/>
      <c r="E19" s="13"/>
      <c r="F19" s="13"/>
      <c r="G19" s="13"/>
      <c r="H19" s="13"/>
      <c r="I19" s="22"/>
      <c r="J19" s="13"/>
    </row>
    <row r="20" spans="1:10" ht="18.75" customHeight="1" x14ac:dyDescent="0.25">
      <c r="A20" s="13"/>
      <c r="B20" s="13"/>
      <c r="C20" s="13"/>
      <c r="D20" s="13"/>
      <c r="E20" s="13"/>
      <c r="F20" s="13"/>
      <c r="G20" s="13"/>
      <c r="H20" s="13"/>
      <c r="I20" s="22"/>
      <c r="J20" s="13"/>
    </row>
    <row r="21" spans="1:10" ht="18.75" customHeight="1" x14ac:dyDescent="0.25">
      <c r="A21" s="13"/>
      <c r="B21" s="13"/>
      <c r="C21" s="13"/>
      <c r="D21" s="13"/>
      <c r="E21" s="13"/>
      <c r="F21" s="13"/>
      <c r="G21" s="13"/>
      <c r="H21" s="13"/>
      <c r="I21" s="22"/>
      <c r="J21" s="13"/>
    </row>
    <row r="22" spans="1:10" ht="18.75" customHeight="1" x14ac:dyDescent="0.25">
      <c r="A22" s="13"/>
      <c r="B22" s="13"/>
      <c r="C22" s="13"/>
      <c r="D22" s="13"/>
      <c r="E22" s="13"/>
      <c r="F22" s="13"/>
      <c r="G22" s="13"/>
      <c r="H22" s="13"/>
      <c r="I22" s="22"/>
      <c r="J22" s="13"/>
    </row>
  </sheetData>
  <sortState xmlns:xlrd2="http://schemas.microsoft.com/office/spreadsheetml/2017/richdata2" ref="A11:J17">
    <sortCondition ref="G11:G17" customList="Gold,Silver,Bronze"/>
    <sortCondition descending="1" ref="H11:H17"/>
  </sortState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3683A-3148-494A-8C50-30694361582A}">
  <dimension ref="A1:J18"/>
  <sheetViews>
    <sheetView topLeftCell="A3" workbookViewId="0">
      <selection activeCell="A18" sqref="A18"/>
    </sheetView>
  </sheetViews>
  <sheetFormatPr defaultRowHeight="15" x14ac:dyDescent="0.25"/>
  <cols>
    <col min="2" max="2" width="7.85546875" customWidth="1"/>
    <col min="3" max="3" width="26.28515625" customWidth="1"/>
    <col min="5" max="5" width="25.7109375" customWidth="1"/>
  </cols>
  <sheetData>
    <row r="1" spans="1:10" ht="18.75" x14ac:dyDescent="0.3">
      <c r="A1" s="3" t="s">
        <v>163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56</v>
      </c>
      <c r="I3" s="17"/>
    </row>
    <row r="4" spans="1:10" ht="18.75" x14ac:dyDescent="0.3">
      <c r="A4" s="3" t="s">
        <v>162</v>
      </c>
      <c r="I4" s="17"/>
    </row>
    <row r="5" spans="1:10" ht="18.75" x14ac:dyDescent="0.3">
      <c r="A5" s="3" t="s">
        <v>137</v>
      </c>
      <c r="I5" s="17"/>
    </row>
    <row r="6" spans="1:10" ht="18.75" x14ac:dyDescent="0.3">
      <c r="A6" s="3" t="s">
        <v>25</v>
      </c>
      <c r="I6" s="17"/>
    </row>
    <row r="7" spans="1:10" ht="18.75" x14ac:dyDescent="0.3">
      <c r="A7" s="3" t="s">
        <v>279</v>
      </c>
      <c r="I7" s="17"/>
    </row>
    <row r="8" spans="1:10" x14ac:dyDescent="0.25">
      <c r="I8" s="17"/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20.100000000000001" customHeight="1" x14ac:dyDescent="0.25">
      <c r="A10" s="4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  <c r="G10" s="4" t="s">
        <v>6</v>
      </c>
      <c r="H10" s="4" t="s">
        <v>7</v>
      </c>
      <c r="I10" s="21" t="s">
        <v>8</v>
      </c>
      <c r="J10" s="4" t="s">
        <v>9</v>
      </c>
    </row>
    <row r="11" spans="1:10" ht="18.75" customHeight="1" x14ac:dyDescent="0.25">
      <c r="A11" s="13" t="s">
        <v>394</v>
      </c>
      <c r="B11" s="13" t="s">
        <v>155</v>
      </c>
      <c r="C11" s="13" t="s">
        <v>130</v>
      </c>
      <c r="D11" s="13" t="s">
        <v>131</v>
      </c>
      <c r="E11" s="13" t="s">
        <v>132</v>
      </c>
      <c r="F11" s="13" t="s">
        <v>133</v>
      </c>
      <c r="G11" s="13" t="s">
        <v>12</v>
      </c>
      <c r="H11" s="13">
        <v>227</v>
      </c>
      <c r="I11" s="22">
        <f t="shared" ref="I11:I18" si="0">H11/340</f>
        <v>0.66764705882352937</v>
      </c>
      <c r="J11" s="13">
        <v>55</v>
      </c>
    </row>
    <row r="12" spans="1:10" ht="18.75" customHeight="1" x14ac:dyDescent="0.25">
      <c r="A12" s="13" t="s">
        <v>402</v>
      </c>
      <c r="B12" s="13" t="s">
        <v>307</v>
      </c>
      <c r="C12" s="13" t="s">
        <v>308</v>
      </c>
      <c r="D12" s="13" t="s">
        <v>309</v>
      </c>
      <c r="E12" s="13" t="s">
        <v>310</v>
      </c>
      <c r="F12" s="13" t="s">
        <v>311</v>
      </c>
      <c r="G12" s="13" t="s">
        <v>12</v>
      </c>
      <c r="H12" s="13">
        <v>208.5</v>
      </c>
      <c r="I12" s="22">
        <f t="shared" si="0"/>
        <v>0.6132352941176471</v>
      </c>
      <c r="J12" s="13">
        <v>50</v>
      </c>
    </row>
    <row r="13" spans="1:10" ht="18.75" customHeight="1" x14ac:dyDescent="0.25">
      <c r="A13" s="13" t="s">
        <v>392</v>
      </c>
      <c r="B13" s="13" t="s">
        <v>95</v>
      </c>
      <c r="C13" s="13" t="s">
        <v>37</v>
      </c>
      <c r="D13" s="13" t="s">
        <v>38</v>
      </c>
      <c r="E13" s="13" t="s">
        <v>43</v>
      </c>
      <c r="F13" s="13" t="s">
        <v>44</v>
      </c>
      <c r="G13" s="13" t="s">
        <v>14</v>
      </c>
      <c r="H13" s="13">
        <v>215.5</v>
      </c>
      <c r="I13" s="22">
        <f t="shared" si="0"/>
        <v>0.63382352941176467</v>
      </c>
      <c r="J13" s="13">
        <v>50</v>
      </c>
    </row>
    <row r="14" spans="1:10" ht="18.75" customHeight="1" x14ac:dyDescent="0.25">
      <c r="A14" s="13" t="s">
        <v>399</v>
      </c>
      <c r="B14" s="13" t="s">
        <v>320</v>
      </c>
      <c r="C14" s="13" t="s">
        <v>125</v>
      </c>
      <c r="D14" s="13" t="s">
        <v>126</v>
      </c>
      <c r="E14" s="13" t="s">
        <v>127</v>
      </c>
      <c r="F14" s="13" t="s">
        <v>128</v>
      </c>
      <c r="G14" s="13" t="s">
        <v>14</v>
      </c>
      <c r="H14" s="13">
        <v>211.5</v>
      </c>
      <c r="I14" s="22">
        <f t="shared" si="0"/>
        <v>0.62205882352941178</v>
      </c>
      <c r="J14" s="13">
        <v>52</v>
      </c>
    </row>
    <row r="15" spans="1:10" ht="18.75" customHeight="1" x14ac:dyDescent="0.25">
      <c r="A15" s="13" t="s">
        <v>400</v>
      </c>
      <c r="B15" s="13" t="s">
        <v>63</v>
      </c>
      <c r="C15" s="13" t="s">
        <v>316</v>
      </c>
      <c r="D15" s="13" t="s">
        <v>317</v>
      </c>
      <c r="E15" s="13" t="s">
        <v>318</v>
      </c>
      <c r="F15" s="13" t="s">
        <v>319</v>
      </c>
      <c r="G15" s="13" t="s">
        <v>14</v>
      </c>
      <c r="H15" s="13">
        <v>207.5</v>
      </c>
      <c r="I15" s="22">
        <f t="shared" si="0"/>
        <v>0.61029411764705888</v>
      </c>
      <c r="J15" s="13">
        <v>50</v>
      </c>
    </row>
    <row r="16" spans="1:10" ht="18.75" customHeight="1" x14ac:dyDescent="0.25">
      <c r="A16" s="13" t="s">
        <v>411</v>
      </c>
      <c r="B16" s="13" t="s">
        <v>19</v>
      </c>
      <c r="C16" s="13" t="s">
        <v>312</v>
      </c>
      <c r="D16" s="13" t="s">
        <v>313</v>
      </c>
      <c r="E16" s="13" t="s">
        <v>314</v>
      </c>
      <c r="F16" s="13" t="s">
        <v>315</v>
      </c>
      <c r="G16" s="13" t="s">
        <v>14</v>
      </c>
      <c r="H16" s="13">
        <v>207.5</v>
      </c>
      <c r="I16" s="22">
        <f t="shared" si="0"/>
        <v>0.61029411764705888</v>
      </c>
      <c r="J16" s="13">
        <v>51</v>
      </c>
    </row>
    <row r="17" spans="1:10" ht="18.75" customHeight="1" x14ac:dyDescent="0.25">
      <c r="A17" s="13" t="s">
        <v>393</v>
      </c>
      <c r="B17" s="13" t="s">
        <v>49</v>
      </c>
      <c r="C17" s="13" t="s">
        <v>303</v>
      </c>
      <c r="D17" s="13" t="s">
        <v>304</v>
      </c>
      <c r="E17" s="13" t="s">
        <v>305</v>
      </c>
      <c r="F17" s="13" t="s">
        <v>306</v>
      </c>
      <c r="G17" s="13" t="s">
        <v>13</v>
      </c>
      <c r="H17" s="13">
        <v>209.5</v>
      </c>
      <c r="I17" s="22">
        <f t="shared" si="0"/>
        <v>0.61617647058823533</v>
      </c>
      <c r="J17" s="13">
        <v>50</v>
      </c>
    </row>
    <row r="18" spans="1:10" ht="18.75" customHeight="1" x14ac:dyDescent="0.25">
      <c r="A18" s="13" t="s">
        <v>407</v>
      </c>
      <c r="B18" s="13" t="s">
        <v>73</v>
      </c>
      <c r="C18" s="13" t="s">
        <v>299</v>
      </c>
      <c r="D18" s="13" t="s">
        <v>300</v>
      </c>
      <c r="E18" s="13" t="s">
        <v>301</v>
      </c>
      <c r="F18" s="13" t="s">
        <v>302</v>
      </c>
      <c r="G18" s="13" t="s">
        <v>13</v>
      </c>
      <c r="H18" s="13">
        <v>205.5</v>
      </c>
      <c r="I18" s="22">
        <f t="shared" si="0"/>
        <v>0.60441176470588232</v>
      </c>
      <c r="J18" s="13">
        <v>50</v>
      </c>
    </row>
  </sheetData>
  <sortState xmlns:xlrd2="http://schemas.microsoft.com/office/spreadsheetml/2017/richdata2" ref="A11:J18">
    <sortCondition ref="G11:G18" customList="Gold,Silver,Bronze"/>
    <sortCondition descending="1" ref="H11:H18"/>
  </sortState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60BAB-A6B7-44D5-B6D6-797973163CEA}">
  <dimension ref="A1:J18"/>
  <sheetViews>
    <sheetView topLeftCell="A3" workbookViewId="0">
      <selection activeCell="A17" sqref="A17"/>
    </sheetView>
  </sheetViews>
  <sheetFormatPr defaultRowHeight="15" x14ac:dyDescent="0.25"/>
  <cols>
    <col min="3" max="3" width="20.28515625" customWidth="1"/>
    <col min="5" max="5" width="19.5703125" customWidth="1"/>
  </cols>
  <sheetData>
    <row r="1" spans="1:10" ht="18.75" x14ac:dyDescent="0.3">
      <c r="A1" s="3" t="s">
        <v>163</v>
      </c>
      <c r="I1" s="17"/>
    </row>
    <row r="2" spans="1:10" ht="18.75" x14ac:dyDescent="0.3">
      <c r="A2" s="3" t="s">
        <v>10</v>
      </c>
      <c r="I2" s="17"/>
    </row>
    <row r="3" spans="1:10" ht="18.75" x14ac:dyDescent="0.3">
      <c r="A3" s="3" t="s">
        <v>55</v>
      </c>
      <c r="I3" s="17"/>
    </row>
    <row r="4" spans="1:10" ht="18.75" x14ac:dyDescent="0.3">
      <c r="A4" s="3" t="s">
        <v>162</v>
      </c>
      <c r="I4" s="17"/>
    </row>
    <row r="5" spans="1:10" ht="18.75" x14ac:dyDescent="0.3">
      <c r="A5" s="3" t="s">
        <v>321</v>
      </c>
      <c r="I5" s="17"/>
    </row>
    <row r="6" spans="1:10" ht="18.75" x14ac:dyDescent="0.3">
      <c r="A6" s="3" t="s">
        <v>25</v>
      </c>
      <c r="I6" s="17"/>
    </row>
    <row r="7" spans="1:10" ht="18.75" x14ac:dyDescent="0.3">
      <c r="A7" s="3" t="s">
        <v>138</v>
      </c>
      <c r="I7" s="17"/>
    </row>
    <row r="8" spans="1:10" x14ac:dyDescent="0.25">
      <c r="I8" s="17"/>
    </row>
    <row r="9" spans="1:10" x14ac:dyDescent="0.25">
      <c r="A9" s="2"/>
      <c r="B9" s="2"/>
      <c r="C9" s="2"/>
      <c r="D9" s="2"/>
      <c r="E9" s="2"/>
      <c r="F9" s="2"/>
      <c r="G9" s="2"/>
      <c r="H9" s="2"/>
      <c r="I9" s="18"/>
      <c r="J9" s="2"/>
    </row>
    <row r="10" spans="1:10" ht="20.100000000000001" customHeight="1" x14ac:dyDescent="0.25">
      <c r="A10" s="6" t="s">
        <v>0</v>
      </c>
      <c r="B10" s="7" t="s">
        <v>1</v>
      </c>
      <c r="C10" s="7" t="s">
        <v>2</v>
      </c>
      <c r="D10" s="7" t="s">
        <v>3</v>
      </c>
      <c r="E10" s="7" t="s">
        <v>4</v>
      </c>
      <c r="F10" s="7" t="s">
        <v>5</v>
      </c>
      <c r="G10" s="6" t="s">
        <v>6</v>
      </c>
      <c r="H10" s="6" t="s">
        <v>7</v>
      </c>
      <c r="I10" s="19" t="s">
        <v>8</v>
      </c>
      <c r="J10" s="6" t="s">
        <v>9</v>
      </c>
    </row>
    <row r="11" spans="1:10" ht="18.75" customHeight="1" x14ac:dyDescent="0.25">
      <c r="A11" s="13" t="s">
        <v>394</v>
      </c>
      <c r="B11" s="13" t="s">
        <v>77</v>
      </c>
      <c r="C11" s="13" t="s">
        <v>69</v>
      </c>
      <c r="D11" s="13" t="s">
        <v>70</v>
      </c>
      <c r="E11" s="13" t="s">
        <v>140</v>
      </c>
      <c r="F11" s="13" t="s">
        <v>141</v>
      </c>
      <c r="G11" s="13" t="s">
        <v>12</v>
      </c>
      <c r="H11" s="13">
        <v>245.5</v>
      </c>
      <c r="I11" s="22">
        <f>H11/340</f>
        <v>0.72205882352941175</v>
      </c>
      <c r="J11" s="13">
        <v>44.5</v>
      </c>
    </row>
    <row r="12" spans="1:10" ht="18.75" customHeight="1" x14ac:dyDescent="0.25">
      <c r="A12" s="13" t="s">
        <v>392</v>
      </c>
      <c r="B12" s="13" t="s">
        <v>320</v>
      </c>
      <c r="C12" s="13" t="s">
        <v>125</v>
      </c>
      <c r="D12" s="13" t="s">
        <v>126</v>
      </c>
      <c r="E12" s="13" t="s">
        <v>127</v>
      </c>
      <c r="F12" s="13" t="s">
        <v>128</v>
      </c>
      <c r="G12" s="13" t="s">
        <v>14</v>
      </c>
      <c r="H12" s="13">
        <v>225</v>
      </c>
      <c r="I12" s="22">
        <f>H12/340</f>
        <v>0.66176470588235292</v>
      </c>
      <c r="J12" s="13">
        <v>41</v>
      </c>
    </row>
    <row r="13" spans="1:10" ht="18.75" customHeight="1" x14ac:dyDescent="0.25">
      <c r="A13" s="13" t="s">
        <v>399</v>
      </c>
      <c r="B13" s="13" t="s">
        <v>72</v>
      </c>
      <c r="C13" s="13" t="s">
        <v>334</v>
      </c>
      <c r="D13" s="13" t="s">
        <v>335</v>
      </c>
      <c r="E13" s="13" t="s">
        <v>336</v>
      </c>
      <c r="F13" s="13" t="s">
        <v>337</v>
      </c>
      <c r="G13" s="13" t="s">
        <v>14</v>
      </c>
      <c r="H13" s="13">
        <v>205.5</v>
      </c>
      <c r="I13" s="22">
        <f>H13/340</f>
        <v>0.60441176470588232</v>
      </c>
      <c r="J13" s="13">
        <v>37.5</v>
      </c>
    </row>
    <row r="14" spans="1:10" ht="18.75" customHeight="1" x14ac:dyDescent="0.25">
      <c r="A14" s="13" t="s">
        <v>393</v>
      </c>
      <c r="B14" s="13" t="s">
        <v>90</v>
      </c>
      <c r="C14" s="13" t="s">
        <v>322</v>
      </c>
      <c r="D14" s="13" t="s">
        <v>323</v>
      </c>
      <c r="E14" s="13" t="s">
        <v>324</v>
      </c>
      <c r="F14" s="13" t="s">
        <v>325</v>
      </c>
      <c r="G14" s="13" t="s">
        <v>13</v>
      </c>
      <c r="H14" s="13">
        <v>231</v>
      </c>
      <c r="I14" s="22">
        <f>H14/340</f>
        <v>0.67941176470588238</v>
      </c>
      <c r="J14" s="13">
        <v>41</v>
      </c>
    </row>
    <row r="15" spans="1:10" ht="18.75" customHeight="1" x14ac:dyDescent="0.25">
      <c r="A15" s="13" t="s">
        <v>407</v>
      </c>
      <c r="B15" s="13" t="s">
        <v>81</v>
      </c>
      <c r="C15" s="13" t="s">
        <v>326</v>
      </c>
      <c r="D15" s="13" t="s">
        <v>327</v>
      </c>
      <c r="E15" s="13" t="s">
        <v>328</v>
      </c>
      <c r="F15" s="13" t="s">
        <v>329</v>
      </c>
      <c r="G15" s="13" t="s">
        <v>13</v>
      </c>
      <c r="H15" s="13">
        <v>220.5</v>
      </c>
      <c r="I15" s="22">
        <f>H15/340</f>
        <v>0.64852941176470591</v>
      </c>
      <c r="J15" s="13">
        <v>39.5</v>
      </c>
    </row>
    <row r="16" spans="1:10" ht="18.75" customHeight="1" x14ac:dyDescent="0.25">
      <c r="A16" s="13" t="s">
        <v>408</v>
      </c>
      <c r="B16" s="13" t="s">
        <v>46</v>
      </c>
      <c r="C16" s="13" t="s">
        <v>156</v>
      </c>
      <c r="D16" s="13" t="s">
        <v>157</v>
      </c>
      <c r="E16" s="13" t="s">
        <v>158</v>
      </c>
      <c r="F16" s="13" t="s">
        <v>159</v>
      </c>
      <c r="G16" s="13" t="s">
        <v>13</v>
      </c>
      <c r="H16" s="13">
        <v>206.5</v>
      </c>
      <c r="I16" s="22">
        <f>H16/340</f>
        <v>0.60735294117647054</v>
      </c>
      <c r="J16" s="13">
        <v>37.5</v>
      </c>
    </row>
    <row r="17" spans="1:10" ht="18.75" customHeight="1" x14ac:dyDescent="0.25">
      <c r="A17" s="13" t="s">
        <v>409</v>
      </c>
      <c r="B17" s="13" t="s">
        <v>36</v>
      </c>
      <c r="C17" s="13" t="s">
        <v>330</v>
      </c>
      <c r="D17" s="13" t="s">
        <v>331</v>
      </c>
      <c r="E17" s="13" t="s">
        <v>332</v>
      </c>
      <c r="F17" s="13" t="s">
        <v>333</v>
      </c>
      <c r="G17" s="13" t="s">
        <v>13</v>
      </c>
      <c r="H17" s="13">
        <v>198.5</v>
      </c>
      <c r="I17" s="22">
        <f>H17/340</f>
        <v>0.58382352941176474</v>
      </c>
      <c r="J17" s="13">
        <v>37</v>
      </c>
    </row>
    <row r="18" spans="1:10" ht="18.75" customHeight="1" x14ac:dyDescent="0.25">
      <c r="A18" s="13" t="s">
        <v>414</v>
      </c>
      <c r="B18" s="13" t="s">
        <v>63</v>
      </c>
      <c r="C18" s="13" t="s">
        <v>316</v>
      </c>
      <c r="D18" s="13" t="s">
        <v>317</v>
      </c>
      <c r="E18" s="13" t="s">
        <v>318</v>
      </c>
      <c r="F18" s="13" t="s">
        <v>319</v>
      </c>
      <c r="G18" s="13" t="s">
        <v>13</v>
      </c>
      <c r="H18" s="13" t="s">
        <v>414</v>
      </c>
      <c r="I18" s="22" t="s">
        <v>414</v>
      </c>
      <c r="J18" s="13" t="s">
        <v>414</v>
      </c>
    </row>
  </sheetData>
  <sortState xmlns:xlrd2="http://schemas.microsoft.com/office/spreadsheetml/2017/richdata2" ref="A11:J17">
    <sortCondition ref="G11:G17" customList="Gold,Silver,Bronze"/>
    <sortCondition descending="1" ref="H11:H17"/>
  </sortState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A3C2D0746BAE43BEF1C06B61FF04F4" ma:contentTypeVersion="12" ma:contentTypeDescription="Create a new document." ma:contentTypeScope="" ma:versionID="a76020e0f6d9e1715b2fda1e27eccbce">
  <xsd:schema xmlns:xsd="http://www.w3.org/2001/XMLSchema" xmlns:xs="http://www.w3.org/2001/XMLSchema" xmlns:p="http://schemas.microsoft.com/office/2006/metadata/properties" xmlns:ns2="014bbe7b-656b-4307-bc84-345a153590a8" xmlns:ns3="1c370b71-9b4a-48c4-874e-76e144e1a37a" targetNamespace="http://schemas.microsoft.com/office/2006/metadata/properties" ma:root="true" ma:fieldsID="16161a68ccd363da8323b95ac77c5d92" ns2:_="" ns3:_="">
    <xsd:import namespace="014bbe7b-656b-4307-bc84-345a153590a8"/>
    <xsd:import namespace="1c370b71-9b4a-48c4-874e-76e144e1a3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bbe7b-656b-4307-bc84-345a153590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70b71-9b4a-48c4-874e-76e144e1a3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782A60-328E-4894-82FC-A34531AF5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4bbe7b-656b-4307-bc84-345a153590a8"/>
    <ds:schemaRef ds:uri="1c370b71-9b4a-48c4-874e-76e144e1a3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9F714B-3EAF-4E99-8E4C-35AE4E2DD0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5A3921-4F0F-43D8-B6F6-1F956CC3A0D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Class 1 Prelim  17a</vt:lpstr>
      <vt:lpstr>Class 2 Prelim 19 Q</vt:lpstr>
      <vt:lpstr>Class 3 Novice 22 </vt:lpstr>
      <vt:lpstr>Class 4 Novice 37aQ</vt:lpstr>
      <vt:lpstr>Class 5 Ele 40</vt:lpstr>
      <vt:lpstr>Class 6 Ele 53 Q</vt:lpstr>
      <vt:lpstr>Class 7 Med 61</vt:lpstr>
      <vt:lpstr>Class 8 M73 Q</vt:lpstr>
      <vt:lpstr>Class 9 Adv Med 85</vt:lpstr>
      <vt:lpstr>Class 10 Adv Med 98 Q</vt:lpstr>
      <vt:lpstr>Class 11 Adv PYO</vt:lpstr>
      <vt:lpstr>Class 12 PSG Q</vt:lpstr>
      <vt:lpstr>Class 13 Inter I Q</vt:lpstr>
      <vt:lpstr>Class 14 Inter II</vt:lpstr>
      <vt:lpstr>Class 16 FEI PYO</vt:lpstr>
      <vt:lpstr>Class 17 Prelim FSM Q</vt:lpstr>
      <vt:lpstr>Class 18 Novice FSM Q</vt:lpstr>
      <vt:lpstr>Class 19 Ele FSM Q</vt:lpstr>
      <vt:lpstr>Class 20 Med FSM Q</vt:lpstr>
      <vt:lpstr>Class 21 Adv Med FSM Q</vt:lpstr>
      <vt:lpstr>Class 22 PSG(YR) FSM Q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Faye Dawson</dc:creator>
  <cp:keywords/>
  <dc:description/>
  <cp:lastModifiedBy>Samantha Williams</cp:lastModifiedBy>
  <cp:revision/>
  <cp:lastPrinted>2022-07-07T21:09:56Z</cp:lastPrinted>
  <dcterms:created xsi:type="dcterms:W3CDTF">2019-10-07T12:12:15Z</dcterms:created>
  <dcterms:modified xsi:type="dcterms:W3CDTF">2023-05-07T18:22:36Z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0x010100C9A3C2D0746BAE43BEF1C06B61FF04F4</vt:lpwstr>
  </property>
</Properties>
</file>