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70" documentId="8_{B2B834D9-910B-4678-8EEA-020C66572323}" xr6:coauthVersionLast="47" xr6:coauthVersionMax="47" xr10:uidLastSave="{F89494A4-66B7-440E-B2D5-FE5BF0105CD5}"/>
  <bookViews>
    <workbookView xWindow="-120" yWindow="-120" windowWidth="20730" windowHeight="11160" xr2:uid="{00000000-000D-0000-FFFF-FFFF00000000}"/>
  </bookViews>
  <sheets>
    <sheet name="Class 1 Prelim  17a" sheetId="4" r:id="rId1"/>
    <sheet name="Class 2 Prelim 19 Q" sheetId="5" r:id="rId2"/>
    <sheet name="Class 3 Novice 22 " sheetId="6" r:id="rId3"/>
    <sheet name="Class 4 Novice 37aQ" sheetId="7" r:id="rId4"/>
    <sheet name="Class 5 Ele 40" sheetId="8" r:id="rId5"/>
    <sheet name="Class 6 Ele 53 Q" sheetId="9" r:id="rId6"/>
    <sheet name="Class 7 Med 61" sheetId="30" r:id="rId7"/>
    <sheet name="Class 8 M73 Q" sheetId="31" r:id="rId8"/>
    <sheet name="Class 9 Adv Med 85" sheetId="33" r:id="rId9"/>
    <sheet name="Class 10 Adv Med 98 Q" sheetId="28" r:id="rId10"/>
    <sheet name="Class 12 PSG Q" sheetId="23" r:id="rId11"/>
    <sheet name="Class 13 Inter I Q" sheetId="36" r:id="rId12"/>
    <sheet name="Class 15 GP" sheetId="37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3" l="1"/>
  <c r="I12" i="33"/>
  <c r="I13" i="33"/>
  <c r="I13" i="8"/>
  <c r="I14" i="8"/>
  <c r="I15" i="8"/>
  <c r="I11" i="8"/>
  <c r="I16" i="8"/>
  <c r="I12" i="8"/>
  <c r="I17" i="8"/>
  <c r="I11" i="6"/>
  <c r="I12" i="6"/>
  <c r="I18" i="6"/>
  <c r="I15" i="6"/>
  <c r="I14" i="6"/>
  <c r="I19" i="6"/>
  <c r="I16" i="6"/>
  <c r="I17" i="6"/>
  <c r="I13" i="6"/>
  <c r="I19" i="7"/>
  <c r="I20" i="7"/>
  <c r="I11" i="7"/>
  <c r="I11" i="37"/>
  <c r="I15" i="31"/>
  <c r="I16" i="31"/>
  <c r="I14" i="31"/>
  <c r="I11" i="31"/>
  <c r="I12" i="31"/>
  <c r="I13" i="31"/>
  <c r="I12" i="30"/>
  <c r="I16" i="30"/>
  <c r="I13" i="30"/>
  <c r="I11" i="30"/>
  <c r="I15" i="30"/>
  <c r="I14" i="30"/>
  <c r="I13" i="9"/>
  <c r="I16" i="9"/>
  <c r="I15" i="9"/>
  <c r="I14" i="9"/>
  <c r="I11" i="9"/>
  <c r="I12" i="9"/>
  <c r="I12" i="23"/>
  <c r="I15" i="7"/>
  <c r="I13" i="7"/>
  <c r="I12" i="7"/>
  <c r="I14" i="7"/>
  <c r="I15" i="23"/>
  <c r="I14" i="23"/>
  <c r="I11" i="23"/>
  <c r="I13" i="23"/>
  <c r="I12" i="36"/>
  <c r="I11" i="36"/>
  <c r="I13" i="28"/>
  <c r="I14" i="28"/>
  <c r="I12" i="28"/>
  <c r="I11" i="4"/>
  <c r="I11" i="5"/>
  <c r="I12" i="5"/>
  <c r="I10" i="4"/>
  <c r="I12" i="4"/>
  <c r="I13" i="4"/>
  <c r="I22" i="7"/>
  <c r="I15" i="5"/>
  <c r="I14" i="5"/>
  <c r="I13" i="5"/>
  <c r="I14" i="4"/>
  <c r="I16" i="5"/>
  <c r="I18" i="7"/>
  <c r="I16" i="7"/>
  <c r="I17" i="7"/>
  <c r="I21" i="7"/>
  <c r="I11" i="28"/>
</calcChain>
</file>

<file path=xl/sharedStrings.xml><?xml version="1.0" encoding="utf-8"?>
<sst xmlns="http://schemas.openxmlformats.org/spreadsheetml/2006/main" count="715" uniqueCount="276">
  <si>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</si>
  <si>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</si>
  <si>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</si>
  <si>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</si>
  <si>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</si>
  <si>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</si>
  <si>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</si>
  <si>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</si>
  <si>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</si>
  <si>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</si>
  <si>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</si>
  <si>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</si>
  <si>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</si>
  <si>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</si>
  <si>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</si>
  <si>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</si>
  <si>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Test/Class : P19 / 2</t>
  </si>
  <si>
    <t>Total Points: 240</t>
  </si>
  <si>
    <t>Organiser : Jackie Jones</t>
  </si>
  <si>
    <t>17</t>
  </si>
  <si>
    <t>19</t>
  </si>
  <si>
    <t xml:space="preserve">Time </t>
  </si>
  <si>
    <t>3</t>
  </si>
  <si>
    <t>10</t>
  </si>
  <si>
    <t>14</t>
  </si>
  <si>
    <t>13</t>
  </si>
  <si>
    <t>18</t>
  </si>
  <si>
    <t>Total Points: 340</t>
  </si>
  <si>
    <t>Test/Class : PSG / 12</t>
  </si>
  <si>
    <t xml:space="preserve">Place </t>
  </si>
  <si>
    <t>8</t>
  </si>
  <si>
    <t/>
  </si>
  <si>
    <t>Total Points: 380</t>
  </si>
  <si>
    <t>4</t>
  </si>
  <si>
    <t>Test/Class : N37a / 4</t>
  </si>
  <si>
    <t>Total Points: 270</t>
  </si>
  <si>
    <t>25</t>
  </si>
  <si>
    <t>37</t>
  </si>
  <si>
    <t>22</t>
  </si>
  <si>
    <t>Suzanne Dipple</t>
  </si>
  <si>
    <t>33</t>
  </si>
  <si>
    <t>403124</t>
  </si>
  <si>
    <t>34</t>
  </si>
  <si>
    <t>29</t>
  </si>
  <si>
    <t>28</t>
  </si>
  <si>
    <t>23</t>
  </si>
  <si>
    <t>Guapero II</t>
  </si>
  <si>
    <t>1947981</t>
  </si>
  <si>
    <t>24</t>
  </si>
  <si>
    <t>32</t>
  </si>
  <si>
    <t>Test/Class : AM98 / 10</t>
  </si>
  <si>
    <t>21</t>
  </si>
  <si>
    <t>30</t>
  </si>
  <si>
    <t>35</t>
  </si>
  <si>
    <t>38</t>
  </si>
  <si>
    <t>Event Type : BD Reg I-GP + FSM</t>
  </si>
  <si>
    <t>44</t>
  </si>
  <si>
    <t>9</t>
  </si>
  <si>
    <t>Alex Hardwick</t>
  </si>
  <si>
    <t>195995</t>
  </si>
  <si>
    <t>20</t>
  </si>
  <si>
    <t>5</t>
  </si>
  <si>
    <t>47</t>
  </si>
  <si>
    <t>46</t>
  </si>
  <si>
    <t>43</t>
  </si>
  <si>
    <t>Rachel Scott</t>
  </si>
  <si>
    <t>1912209</t>
  </si>
  <si>
    <t>1943432</t>
  </si>
  <si>
    <t>Test/Class : Inter I / 13</t>
  </si>
  <si>
    <t>41</t>
  </si>
  <si>
    <t>31</t>
  </si>
  <si>
    <t>42</t>
  </si>
  <si>
    <t>40</t>
  </si>
  <si>
    <t>15</t>
  </si>
  <si>
    <t>39</t>
  </si>
  <si>
    <t>26</t>
  </si>
  <si>
    <t>Alyson Parker</t>
  </si>
  <si>
    <t>256269</t>
  </si>
  <si>
    <t>Dusty the Bogwoppit</t>
  </si>
  <si>
    <t>Unreg.</t>
  </si>
  <si>
    <t>Carol O'Brien</t>
  </si>
  <si>
    <t>172588</t>
  </si>
  <si>
    <t>Ladies Wish</t>
  </si>
  <si>
    <t>1536084</t>
  </si>
  <si>
    <t>49</t>
  </si>
  <si>
    <t>Sarah Turner</t>
  </si>
  <si>
    <t>Test/Class : 6 / E53</t>
  </si>
  <si>
    <t>Test/Class : M61 / 7</t>
  </si>
  <si>
    <t>Test/Class : 8 / M73</t>
  </si>
  <si>
    <t>16</t>
  </si>
  <si>
    <t>Test/Class : GP / 15</t>
  </si>
  <si>
    <t>36</t>
  </si>
  <si>
    <t>Total Points: 320</t>
  </si>
  <si>
    <t>Total Points: 460</t>
  </si>
  <si>
    <t>Event Type : BD Reg I-GP</t>
  </si>
  <si>
    <t>Start Date : 5 May 2023</t>
  </si>
  <si>
    <t xml:space="preserve">Judge: Neil McHugh </t>
  </si>
  <si>
    <t>Luis Vilhena</t>
  </si>
  <si>
    <t>1710426</t>
  </si>
  <si>
    <t>Secret Secret</t>
  </si>
  <si>
    <t>TBC</t>
  </si>
  <si>
    <t>Amanda Miller</t>
  </si>
  <si>
    <t>251585</t>
  </si>
  <si>
    <t>TM GWENDOLYN</t>
  </si>
  <si>
    <t>1950106</t>
  </si>
  <si>
    <t>Siobhan Quinn</t>
  </si>
  <si>
    <t>1925366</t>
  </si>
  <si>
    <t>St Andrews Relentless</t>
  </si>
  <si>
    <t>1949873</t>
  </si>
  <si>
    <t>Gary Davis-Moull</t>
  </si>
  <si>
    <t>402700</t>
  </si>
  <si>
    <t>Ousada</t>
  </si>
  <si>
    <t>1949555</t>
  </si>
  <si>
    <t>7</t>
  </si>
  <si>
    <t>Serah Goldsworthy</t>
  </si>
  <si>
    <t>168483</t>
  </si>
  <si>
    <t>Josine</t>
  </si>
  <si>
    <t>Unreg</t>
  </si>
  <si>
    <t xml:space="preserve">Judge(s) : Neil McHugh </t>
  </si>
  <si>
    <t>Helene Braeckman</t>
  </si>
  <si>
    <t>57800</t>
  </si>
  <si>
    <t>Rathmorrissey Zig Zag</t>
  </si>
  <si>
    <t>1946770</t>
  </si>
  <si>
    <t>Steph Wilson</t>
  </si>
  <si>
    <t>1923622</t>
  </si>
  <si>
    <t>celitermo</t>
  </si>
  <si>
    <t>1947499</t>
  </si>
  <si>
    <t>Test/Class : 3 /N22</t>
  </si>
  <si>
    <t>Judge(s) : Graham Andrews</t>
  </si>
  <si>
    <t>Lucie Manna</t>
  </si>
  <si>
    <t>129186</t>
  </si>
  <si>
    <t>Noury BKO</t>
  </si>
  <si>
    <t>1947043</t>
  </si>
  <si>
    <t>Ruth Hole</t>
  </si>
  <si>
    <t>253189</t>
  </si>
  <si>
    <t>Riccardo</t>
  </si>
  <si>
    <t>Tbc</t>
  </si>
  <si>
    <t>Alice Begg</t>
  </si>
  <si>
    <t>401418</t>
  </si>
  <si>
    <t>Nalique</t>
  </si>
  <si>
    <t>1949762</t>
  </si>
  <si>
    <t>Isabelle Gregg</t>
  </si>
  <si>
    <t>1915597</t>
  </si>
  <si>
    <t>Shinglehall Isabelle</t>
  </si>
  <si>
    <t>1936410</t>
  </si>
  <si>
    <t>Hayley Liddiard</t>
  </si>
  <si>
    <t>19682</t>
  </si>
  <si>
    <t>The Kings Warrior</t>
  </si>
  <si>
    <t>1944709</t>
  </si>
  <si>
    <t>Hannah Godfrey</t>
  </si>
  <si>
    <t>1915261</t>
  </si>
  <si>
    <t>Midnight dreams</t>
  </si>
  <si>
    <t>1935967</t>
  </si>
  <si>
    <t>Valerie Ross</t>
  </si>
  <si>
    <t>1918798</t>
  </si>
  <si>
    <t>Ziggi IX</t>
  </si>
  <si>
    <t>1940602</t>
  </si>
  <si>
    <t>Event Type : BD Reg I- GP</t>
  </si>
  <si>
    <t xml:space="preserve">Event Type : BD Reg I- GP </t>
  </si>
  <si>
    <t>Start Date : 5 May  2023</t>
  </si>
  <si>
    <t>Jane Howard</t>
  </si>
  <si>
    <t>18120</t>
  </si>
  <si>
    <t>Fior di Grano</t>
  </si>
  <si>
    <t>1945593</t>
  </si>
  <si>
    <t>Kit Rolfe</t>
  </si>
  <si>
    <t>31631</t>
  </si>
  <si>
    <t>Kavanaghs Imperial Assal</t>
  </si>
  <si>
    <t>1937124</t>
  </si>
  <si>
    <t>Maria Dunne</t>
  </si>
  <si>
    <t>192503</t>
  </si>
  <si>
    <t>Ghetto supastar</t>
  </si>
  <si>
    <t>1934456</t>
  </si>
  <si>
    <t>95974</t>
  </si>
  <si>
    <t>Mowgli S</t>
  </si>
  <si>
    <t>1945888</t>
  </si>
  <si>
    <t xml:space="preserve">Test/Class : E40 /5 </t>
  </si>
  <si>
    <t>Judge(s) : Kim Ratcliffe</t>
  </si>
  <si>
    <t>Sarah Wilson</t>
  </si>
  <si>
    <t>260312</t>
  </si>
  <si>
    <t>Gichello z</t>
  </si>
  <si>
    <t>193509</t>
  </si>
  <si>
    <t>Kerry White</t>
  </si>
  <si>
    <t>348414</t>
  </si>
  <si>
    <t>Demirela Daisy</t>
  </si>
  <si>
    <t>1735657</t>
  </si>
  <si>
    <t>6</t>
  </si>
  <si>
    <t>Paul Hotson</t>
  </si>
  <si>
    <t>1511747</t>
  </si>
  <si>
    <t>Special Agent III</t>
  </si>
  <si>
    <t>1946238</t>
  </si>
  <si>
    <t>Charlotte Armstrong</t>
  </si>
  <si>
    <t>374636</t>
  </si>
  <si>
    <t>Maximillian I</t>
  </si>
  <si>
    <t>1933987</t>
  </si>
  <si>
    <t>Steven Macatonia</t>
  </si>
  <si>
    <t>1513097</t>
  </si>
  <si>
    <t>North Brook End's Mini M</t>
  </si>
  <si>
    <t>1535813</t>
  </si>
  <si>
    <t>Angela Armstrong</t>
  </si>
  <si>
    <t>1513784</t>
  </si>
  <si>
    <t>Dunces Holly oakes</t>
  </si>
  <si>
    <t>1535874</t>
  </si>
  <si>
    <t xml:space="preserve">Event Type : BD Reg I-GP </t>
  </si>
  <si>
    <t>Der Leibling</t>
  </si>
  <si>
    <t>1947136</t>
  </si>
  <si>
    <t>Laragh Osman</t>
  </si>
  <si>
    <t>233820</t>
  </si>
  <si>
    <t>Sander G</t>
  </si>
  <si>
    <t>1940724</t>
  </si>
  <si>
    <t>Jodie Smith</t>
  </si>
  <si>
    <t>171930</t>
  </si>
  <si>
    <t>Amber V</t>
  </si>
  <si>
    <t>1534555</t>
  </si>
  <si>
    <t>Tracey Nelson</t>
  </si>
  <si>
    <t>73776</t>
  </si>
  <si>
    <t>Zafiro J</t>
  </si>
  <si>
    <t>1940948</t>
  </si>
  <si>
    <t>Samantha Perry</t>
  </si>
  <si>
    <t>297771</t>
  </si>
  <si>
    <t>Marco x</t>
  </si>
  <si>
    <t>1633933</t>
  </si>
  <si>
    <t>Venue : Brook Farm Training Centre</t>
  </si>
  <si>
    <t>Penny Lock</t>
  </si>
  <si>
    <t>81116</t>
  </si>
  <si>
    <t>Crazy L.A.'s Baby</t>
  </si>
  <si>
    <t>1630795</t>
  </si>
  <si>
    <t>Jessica Thompson</t>
  </si>
  <si>
    <t>207098</t>
  </si>
  <si>
    <t>Midtgaards Gijon</t>
  </si>
  <si>
    <t>1947265</t>
  </si>
  <si>
    <t>Kate Humphrey-Lear</t>
  </si>
  <si>
    <t>188166</t>
  </si>
  <si>
    <t>OSH Gaudi</t>
  </si>
  <si>
    <t>1733655</t>
  </si>
  <si>
    <t>Test/Class : AM85 / 9</t>
  </si>
  <si>
    <t>Charisma DD</t>
  </si>
  <si>
    <t>-</t>
  </si>
  <si>
    <t>Showgirl Madonna</t>
  </si>
  <si>
    <t xml:space="preserve">Event Type : Reg BD I - GP </t>
  </si>
  <si>
    <t>Belinda Spence</t>
  </si>
  <si>
    <t>San Diego V</t>
  </si>
  <si>
    <t>Lucy Davies</t>
  </si>
  <si>
    <t>220744</t>
  </si>
  <si>
    <t>Irodios</t>
  </si>
  <si>
    <t>1731978</t>
  </si>
  <si>
    <t>Georgina Day</t>
  </si>
  <si>
    <t>402049</t>
  </si>
  <si>
    <t>Waverley Night Music</t>
  </si>
  <si>
    <t>1931765</t>
  </si>
  <si>
    <t>Fynjela D</t>
  </si>
  <si>
    <t>1535974</t>
  </si>
  <si>
    <t>Tahley Reeve-Smith</t>
  </si>
  <si>
    <t>45136</t>
  </si>
  <si>
    <t>Woodcroft Valentino</t>
  </si>
  <si>
    <t>1732849</t>
  </si>
  <si>
    <t>Nicola Bell</t>
  </si>
  <si>
    <t>65773</t>
  </si>
  <si>
    <t>Don Caledonia</t>
  </si>
  <si>
    <t>52730</t>
  </si>
  <si>
    <t>1G (1st)</t>
  </si>
  <si>
    <t>2G</t>
  </si>
  <si>
    <t>1S</t>
  </si>
  <si>
    <t>1B</t>
  </si>
  <si>
    <t>2B</t>
  </si>
  <si>
    <t>2S</t>
  </si>
  <si>
    <t>3G</t>
  </si>
  <si>
    <t>3B</t>
  </si>
  <si>
    <t>4B</t>
  </si>
  <si>
    <t>Total Points: 310</t>
  </si>
  <si>
    <t>4G</t>
  </si>
  <si>
    <t>5G</t>
  </si>
  <si>
    <t>3S</t>
  </si>
  <si>
    <t>4S</t>
  </si>
  <si>
    <t>5S</t>
  </si>
  <si>
    <t>2G (2nd)</t>
  </si>
  <si>
    <t>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</si>
</sst>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6" fillId="0" borderId="1" xfId="0" applyNumberFormat="1" applyFont="1" applyBorder="1"/>
    <xf numFmtId="10" fontId="0" fillId="0" borderId="1" xfId="0" applyNumberFormat="1" applyBorder="1"/>
    <xf numFmtId="164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1" applyFont="1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10" fontId="7" fillId="0" borderId="1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tabSelected="1" workbookViewId="0">
      <selection activeCell="A14" sqref="A14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221</v>
      </c>
    </row>
    <row r="2" spans="1:10" ht="18.75" x14ac:dyDescent="0.3">
      <c r="A2" s="3" t="s">
        <v>10</v>
      </c>
    </row>
    <row r="3" spans="1:10" ht="18.75" x14ac:dyDescent="0.3">
      <c r="A3" s="3" t="s">
        <v>94</v>
      </c>
    </row>
    <row r="4" spans="1:10" ht="18.75" x14ac:dyDescent="0.3">
      <c r="A4" s="3" t="s">
        <v>95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96</v>
      </c>
    </row>
    <row r="8" spans="1:10" ht="18.75" x14ac:dyDescent="0.3">
      <c r="A8" s="3"/>
    </row>
    <row r="9" spans="1:10" ht="18.75" customHeight="1" x14ac:dyDescent="0.25">
      <c r="A9" s="6" t="s">
        <v>29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/>
      <c r="I9" s="6" t="s">
        <v>8</v>
      </c>
      <c r="J9" s="6" t="s">
        <v>9</v>
      </c>
    </row>
    <row r="10" spans="1:10" ht="18.75" customHeight="1" x14ac:dyDescent="0.25">
      <c r="A10" s="13" t="s">
        <v>259</v>
      </c>
      <c r="B10" s="13" t="s">
        <v>56</v>
      </c>
      <c r="C10" s="13" t="s">
        <v>97</v>
      </c>
      <c r="D10" s="13" t="s">
        <v>98</v>
      </c>
      <c r="E10" s="13" t="s">
        <v>99</v>
      </c>
      <c r="F10" s="13" t="s">
        <v>100</v>
      </c>
      <c r="G10" s="13" t="s">
        <v>12</v>
      </c>
      <c r="H10" s="24">
        <v>202</v>
      </c>
      <c r="I10" s="22">
        <f>H10/290</f>
        <v>0.69655172413793098</v>
      </c>
      <c r="J10" s="13">
        <v>71</v>
      </c>
    </row>
    <row r="11" spans="1:10" ht="18.75" customHeight="1" x14ac:dyDescent="0.25">
      <c r="A11" s="13" t="s">
        <v>260</v>
      </c>
      <c r="B11" s="13" t="s">
        <v>113</v>
      </c>
      <c r="C11" s="13" t="s">
        <v>114</v>
      </c>
      <c r="D11" s="13" t="s">
        <v>115</v>
      </c>
      <c r="E11" s="13" t="s">
        <v>116</v>
      </c>
      <c r="F11" s="13" t="s">
        <v>117</v>
      </c>
      <c r="G11" s="13" t="s">
        <v>12</v>
      </c>
      <c r="H11" s="13">
        <v>161</v>
      </c>
      <c r="I11" s="22">
        <f>H11/290</f>
        <v>0.55517241379310345</v>
      </c>
      <c r="J11" s="13">
        <v>58</v>
      </c>
    </row>
    <row r="12" spans="1:10" ht="18.75" customHeight="1" x14ac:dyDescent="0.25">
      <c r="A12" s="13" t="s">
        <v>261</v>
      </c>
      <c r="B12" s="13" t="s">
        <v>71</v>
      </c>
      <c r="C12" s="13" t="s">
        <v>109</v>
      </c>
      <c r="D12" s="13" t="s">
        <v>110</v>
      </c>
      <c r="E12" s="13" t="s">
        <v>111</v>
      </c>
      <c r="F12" s="13" t="s">
        <v>112</v>
      </c>
      <c r="G12" s="13" t="s">
        <v>14</v>
      </c>
      <c r="H12" s="13">
        <v>186.5</v>
      </c>
      <c r="I12" s="22">
        <f>H12/290</f>
        <v>0.64310344827586208</v>
      </c>
      <c r="J12" s="13">
        <v>65</v>
      </c>
    </row>
    <row r="13" spans="1:10" ht="18.75" customHeight="1" x14ac:dyDescent="0.25">
      <c r="A13" s="13" t="s">
        <v>262</v>
      </c>
      <c r="B13" s="13" t="s">
        <v>53</v>
      </c>
      <c r="C13" s="13" t="s">
        <v>101</v>
      </c>
      <c r="D13" s="13" t="s">
        <v>102</v>
      </c>
      <c r="E13" s="13" t="s">
        <v>103</v>
      </c>
      <c r="F13" s="13" t="s">
        <v>104</v>
      </c>
      <c r="G13" s="13" t="s">
        <v>13</v>
      </c>
      <c r="H13" s="13">
        <v>193</v>
      </c>
      <c r="I13" s="22">
        <f>H13/290</f>
        <v>0.66551724137931034</v>
      </c>
      <c r="J13" s="13">
        <v>67</v>
      </c>
    </row>
    <row r="14" spans="1:10" ht="18.75" customHeight="1" x14ac:dyDescent="0.25">
      <c r="A14" s="13" t="s">
        <v>263</v>
      </c>
      <c r="B14" s="13" t="s">
        <v>61</v>
      </c>
      <c r="C14" s="13" t="s">
        <v>105</v>
      </c>
      <c r="D14" s="13" t="s">
        <v>106</v>
      </c>
      <c r="E14" s="13" t="s">
        <v>107</v>
      </c>
      <c r="F14" s="13" t="s">
        <v>108</v>
      </c>
      <c r="G14" s="13" t="s">
        <v>13</v>
      </c>
      <c r="H14" s="13">
        <v>188</v>
      </c>
      <c r="I14" s="22">
        <f>H14/290</f>
        <v>0.64827586206896548</v>
      </c>
      <c r="J14" s="13">
        <v>65</v>
      </c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24"/>
      <c r="I15" s="22"/>
      <c r="J15" s="13"/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2"/>
      <c r="J16" s="13"/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6"/>
      <c r="I17" s="22"/>
      <c r="J17" s="16"/>
    </row>
    <row r="18" spans="1:10" ht="18.75" customHeight="1" x14ac:dyDescent="0.25">
      <c r="A18" s="13"/>
      <c r="B18" s="13"/>
      <c r="C18" s="13"/>
      <c r="D18" s="13"/>
      <c r="E18" s="13"/>
      <c r="F18" s="13"/>
      <c r="G18" s="13"/>
      <c r="H18" s="13"/>
      <c r="I18" s="22"/>
      <c r="J18" s="13"/>
    </row>
  </sheetData>
  <sortState xmlns:xlrd2="http://schemas.microsoft.com/office/spreadsheetml/2017/richdata2" ref="A10:J14">
    <sortCondition ref="G10:G14" customList="Gold,Silver,Bronze"/>
    <sortCondition descending="1" ref="H10:H14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J16"/>
  <sheetViews>
    <sheetView workbookViewId="0">
      <selection activeCell="A13" sqref="A13"/>
    </sheetView>
  </sheetViews>
  <sheetFormatPr defaultRowHeight="15" x14ac:dyDescent="0.25"/>
  <cols>
    <col min="3" max="3" width="25" customWidth="1"/>
    <col min="5" max="5" width="24" customWidth="1"/>
  </cols>
  <sheetData>
    <row r="1" spans="1:10" ht="18.75" x14ac:dyDescent="0.3">
      <c r="A1" s="3" t="s">
        <v>221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238</v>
      </c>
      <c r="I3" s="17"/>
    </row>
    <row r="4" spans="1:10" ht="18.75" x14ac:dyDescent="0.3">
      <c r="A4" s="3" t="s">
        <v>95</v>
      </c>
      <c r="I4" s="17"/>
    </row>
    <row r="5" spans="1:10" ht="18.75" x14ac:dyDescent="0.3">
      <c r="A5" s="3" t="s">
        <v>50</v>
      </c>
      <c r="I5" s="17"/>
    </row>
    <row r="6" spans="1:10" ht="18.75" x14ac:dyDescent="0.3">
      <c r="A6" s="3" t="s">
        <v>32</v>
      </c>
      <c r="I6" s="17"/>
    </row>
    <row r="7" spans="1:10" ht="18.75" x14ac:dyDescent="0.3">
      <c r="A7" s="3" t="s">
        <v>176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4" t="s">
        <v>29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20.100000000000001" customHeight="1" x14ac:dyDescent="0.25">
      <c r="A11" s="1" t="s">
        <v>275</v>
      </c>
      <c r="B11" s="1" t="s">
        <v>69</v>
      </c>
      <c r="C11" s="1" t="s">
        <v>226</v>
      </c>
      <c r="D11" s="1" t="s">
        <v>227</v>
      </c>
      <c r="E11" s="1" t="s">
        <v>228</v>
      </c>
      <c r="F11" s="1" t="s">
        <v>229</v>
      </c>
      <c r="G11" s="1" t="s">
        <v>12</v>
      </c>
      <c r="H11" s="16">
        <v>265.5</v>
      </c>
      <c r="I11" s="25">
        <f>H11/380</f>
        <v>0.6986842105263158</v>
      </c>
      <c r="J11" s="16">
        <v>56</v>
      </c>
    </row>
    <row r="12" spans="1:10" ht="20.100000000000001" customHeight="1" x14ac:dyDescent="0.25">
      <c r="A12" s="1" t="s">
        <v>260</v>
      </c>
      <c r="B12" s="1" t="s">
        <v>52</v>
      </c>
      <c r="C12" s="1" t="s">
        <v>65</v>
      </c>
      <c r="D12" s="1" t="s">
        <v>66</v>
      </c>
      <c r="E12" s="1" t="s">
        <v>237</v>
      </c>
      <c r="F12" s="1" t="s">
        <v>67</v>
      </c>
      <c r="G12" s="1" t="s">
        <v>12</v>
      </c>
      <c r="H12" s="11">
        <v>249</v>
      </c>
      <c r="I12" s="25">
        <f>H12/380</f>
        <v>0.65526315789473688</v>
      </c>
      <c r="J12" s="11">
        <v>51</v>
      </c>
    </row>
    <row r="13" spans="1:10" ht="20.100000000000001" customHeight="1" x14ac:dyDescent="0.25">
      <c r="A13" s="1" t="s">
        <v>261</v>
      </c>
      <c r="B13" s="1" t="s">
        <v>36</v>
      </c>
      <c r="C13" s="1" t="s">
        <v>213</v>
      </c>
      <c r="D13" s="1" t="s">
        <v>214</v>
      </c>
      <c r="E13" s="1" t="s">
        <v>235</v>
      </c>
      <c r="F13" s="1" t="s">
        <v>236</v>
      </c>
      <c r="G13" s="1" t="s">
        <v>14</v>
      </c>
      <c r="H13" s="12">
        <v>236</v>
      </c>
      <c r="I13" s="25">
        <f>H13/380</f>
        <v>0.62105263157894741</v>
      </c>
      <c r="J13" s="12">
        <v>52</v>
      </c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0"/>
      <c r="I14" s="25">
        <f>H14/380</f>
        <v>0</v>
      </c>
      <c r="J14" s="10"/>
    </row>
    <row r="15" spans="1:10" x14ac:dyDescent="0.25">
      <c r="I15" s="17"/>
    </row>
    <row r="16" spans="1:10" x14ac:dyDescent="0.25">
      <c r="I16" s="17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6"/>
  <sheetViews>
    <sheetView workbookViewId="0">
      <selection activeCell="G12" sqref="G12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17"/>
  </cols>
  <sheetData>
    <row r="1" spans="1:10" ht="18.75" x14ac:dyDescent="0.3">
      <c r="A1" s="3" t="s">
        <v>221</v>
      </c>
    </row>
    <row r="2" spans="1:10" ht="18.75" x14ac:dyDescent="0.3">
      <c r="A2" s="3" t="s">
        <v>10</v>
      </c>
    </row>
    <row r="3" spans="1:10" ht="18.75" x14ac:dyDescent="0.3">
      <c r="A3" s="3" t="s">
        <v>158</v>
      </c>
    </row>
    <row r="4" spans="1:10" ht="18.75" x14ac:dyDescent="0.3">
      <c r="A4" s="3" t="s">
        <v>95</v>
      </c>
    </row>
    <row r="5" spans="1:10" ht="18.75" x14ac:dyDescent="0.3">
      <c r="A5" s="3" t="s">
        <v>28</v>
      </c>
    </row>
    <row r="6" spans="1:10" ht="18.75" x14ac:dyDescent="0.3">
      <c r="A6" s="3" t="s">
        <v>27</v>
      </c>
    </row>
    <row r="7" spans="1:10" ht="18.75" x14ac:dyDescent="0.3">
      <c r="A7" s="3" t="s">
        <v>176</v>
      </c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s="32" customFormat="1" ht="18.75" customHeight="1" x14ac:dyDescent="0.25">
      <c r="A11" s="13" t="s">
        <v>275</v>
      </c>
      <c r="B11" s="13" t="s">
        <v>52</v>
      </c>
      <c r="C11" s="13" t="s">
        <v>65</v>
      </c>
      <c r="D11" s="13" t="s">
        <v>66</v>
      </c>
      <c r="E11" s="13" t="s">
        <v>237</v>
      </c>
      <c r="F11" s="13" t="s">
        <v>67</v>
      </c>
      <c r="G11" s="13" t="s">
        <v>12</v>
      </c>
      <c r="H11" s="16">
        <v>217.5</v>
      </c>
      <c r="I11" s="25">
        <f>H11/340</f>
        <v>0.63970588235294112</v>
      </c>
      <c r="J11" s="16">
        <v>13</v>
      </c>
    </row>
    <row r="12" spans="1:10" ht="18.75" customHeight="1" x14ac:dyDescent="0.25">
      <c r="A12" s="15" t="s">
        <v>261</v>
      </c>
      <c r="B12" s="14">
        <v>50</v>
      </c>
      <c r="C12" s="14" t="s">
        <v>239</v>
      </c>
      <c r="D12" s="14">
        <v>113832</v>
      </c>
      <c r="E12" s="14" t="s">
        <v>240</v>
      </c>
      <c r="F12" s="14">
        <v>1431102</v>
      </c>
      <c r="G12" s="14" t="s">
        <v>14</v>
      </c>
      <c r="H12" s="33">
        <v>212.5</v>
      </c>
      <c r="I12" s="25">
        <f>H12/340</f>
        <v>0.625</v>
      </c>
      <c r="J12" s="33">
        <v>12</v>
      </c>
    </row>
    <row r="13" spans="1:10" ht="18.75" customHeight="1" x14ac:dyDescent="0.25">
      <c r="A13" s="13" t="s">
        <v>264</v>
      </c>
      <c r="B13" s="13" t="s">
        <v>73</v>
      </c>
      <c r="C13" s="13" t="s">
        <v>129</v>
      </c>
      <c r="D13" s="13" t="s">
        <v>130</v>
      </c>
      <c r="E13" s="13" t="s">
        <v>249</v>
      </c>
      <c r="F13" s="13" t="s">
        <v>250</v>
      </c>
      <c r="G13" s="13" t="s">
        <v>14</v>
      </c>
      <c r="H13" s="16">
        <v>211</v>
      </c>
      <c r="I13" s="25">
        <f>H13/340</f>
        <v>0.62058823529411766</v>
      </c>
      <c r="J13" s="16">
        <v>13</v>
      </c>
    </row>
    <row r="14" spans="1:10" ht="18.75" customHeight="1" x14ac:dyDescent="0.25">
      <c r="A14" s="13" t="s">
        <v>271</v>
      </c>
      <c r="B14" s="13" t="s">
        <v>60</v>
      </c>
      <c r="C14" s="13" t="s">
        <v>245</v>
      </c>
      <c r="D14" s="13" t="s">
        <v>246</v>
      </c>
      <c r="E14" s="13" t="s">
        <v>247</v>
      </c>
      <c r="F14" s="13" t="s">
        <v>248</v>
      </c>
      <c r="G14" s="13" t="s">
        <v>14</v>
      </c>
      <c r="H14" s="16">
        <v>201.5</v>
      </c>
      <c r="I14" s="25">
        <f>H14/340</f>
        <v>0.59264705882352942</v>
      </c>
      <c r="J14" s="16">
        <v>12</v>
      </c>
    </row>
    <row r="15" spans="1:10" ht="18.75" customHeight="1" x14ac:dyDescent="0.25">
      <c r="A15" s="13" t="s">
        <v>262</v>
      </c>
      <c r="B15" s="13" t="s">
        <v>54</v>
      </c>
      <c r="C15" s="13" t="s">
        <v>241</v>
      </c>
      <c r="D15" s="13" t="s">
        <v>242</v>
      </c>
      <c r="E15" s="13" t="s">
        <v>243</v>
      </c>
      <c r="F15" s="13" t="s">
        <v>244</v>
      </c>
      <c r="G15" s="13" t="s">
        <v>13</v>
      </c>
      <c r="H15" s="16">
        <v>198.5</v>
      </c>
      <c r="I15" s="25">
        <f>H15/340</f>
        <v>0.58382352941176474</v>
      </c>
      <c r="J15" s="16">
        <v>12</v>
      </c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6"/>
      <c r="I16" s="25"/>
      <c r="J16" s="16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C4B9-32D9-459F-8ECC-49666FDBE9DE}">
  <dimension ref="A1:J15"/>
  <sheetViews>
    <sheetView workbookViewId="0">
      <selection activeCell="A12" sqref="A12"/>
    </sheetView>
  </sheetViews>
  <sheetFormatPr defaultRowHeight="15" x14ac:dyDescent="0.25"/>
  <cols>
    <col min="3" max="3" width="24.42578125" customWidth="1"/>
    <col min="5" max="5" width="19.140625" customWidth="1"/>
  </cols>
  <sheetData>
    <row r="1" spans="1:10" ht="18.75" x14ac:dyDescent="0.3">
      <c r="A1" s="3" t="s">
        <v>221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158</v>
      </c>
      <c r="I3" s="17"/>
    </row>
    <row r="4" spans="1:10" ht="18.75" x14ac:dyDescent="0.3">
      <c r="A4" s="3" t="s">
        <v>95</v>
      </c>
      <c r="I4" s="17"/>
    </row>
    <row r="5" spans="1:10" ht="18.75" x14ac:dyDescent="0.3">
      <c r="A5" s="3" t="s">
        <v>68</v>
      </c>
      <c r="I5" s="17"/>
    </row>
    <row r="6" spans="1:10" ht="18.75" x14ac:dyDescent="0.3">
      <c r="A6" s="3" t="s">
        <v>27</v>
      </c>
      <c r="I6" s="17"/>
    </row>
    <row r="7" spans="1:10" ht="18.75" x14ac:dyDescent="0.3">
      <c r="A7" s="3" t="s">
        <v>176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275</v>
      </c>
      <c r="B11" s="13" t="s">
        <v>51</v>
      </c>
      <c r="C11" s="13" t="s">
        <v>251</v>
      </c>
      <c r="D11" s="13" t="s">
        <v>252</v>
      </c>
      <c r="E11" s="13" t="s">
        <v>253</v>
      </c>
      <c r="F11" s="13" t="s">
        <v>254</v>
      </c>
      <c r="G11" s="13" t="s">
        <v>12</v>
      </c>
      <c r="H11" s="13">
        <v>230.5</v>
      </c>
      <c r="I11" s="22">
        <f>H11/340</f>
        <v>0.67794117647058827</v>
      </c>
      <c r="J11" s="13">
        <v>14</v>
      </c>
    </row>
    <row r="12" spans="1:10" ht="18.75" customHeight="1" x14ac:dyDescent="0.25">
      <c r="A12" s="13" t="s">
        <v>261</v>
      </c>
      <c r="B12" s="13" t="s">
        <v>73</v>
      </c>
      <c r="C12" s="13" t="s">
        <v>129</v>
      </c>
      <c r="D12" s="13" t="s">
        <v>130</v>
      </c>
      <c r="E12" s="13" t="s">
        <v>249</v>
      </c>
      <c r="F12" s="13" t="s">
        <v>250</v>
      </c>
      <c r="G12" s="13" t="s">
        <v>14</v>
      </c>
      <c r="H12" s="13">
        <v>220.5</v>
      </c>
      <c r="I12" s="22">
        <f>H12/340</f>
        <v>0.64852941176470591</v>
      </c>
      <c r="J12" s="13">
        <v>13</v>
      </c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2"/>
      <c r="J13" s="13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2"/>
      <c r="J14" s="13"/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13"/>
      <c r="I15" s="22"/>
      <c r="J15" s="13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C402-2457-4A78-AC8F-2C84D7FBA0A1}">
  <dimension ref="A1:J15"/>
  <sheetViews>
    <sheetView topLeftCell="A2" workbookViewId="0">
      <selection activeCell="E17" sqref="E17"/>
    </sheetView>
  </sheetViews>
  <sheetFormatPr defaultRowHeight="15" x14ac:dyDescent="0.25"/>
  <cols>
    <col min="3" max="3" width="16.28515625" customWidth="1"/>
    <col min="5" max="5" width="17" customWidth="1"/>
  </cols>
  <sheetData>
    <row r="1" spans="1:10" ht="18.75" x14ac:dyDescent="0.3">
      <c r="A1" s="3" t="s">
        <v>221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158</v>
      </c>
      <c r="I3" s="17"/>
    </row>
    <row r="4" spans="1:10" ht="18.75" x14ac:dyDescent="0.3">
      <c r="A4" s="3" t="s">
        <v>159</v>
      </c>
      <c r="I4" s="17"/>
    </row>
    <row r="5" spans="1:10" ht="18.75" x14ac:dyDescent="0.3">
      <c r="A5" s="3" t="s">
        <v>90</v>
      </c>
      <c r="I5" s="17"/>
    </row>
    <row r="6" spans="1:10" ht="18.75" x14ac:dyDescent="0.3">
      <c r="A6" s="3" t="s">
        <v>93</v>
      </c>
      <c r="I6" s="17"/>
    </row>
    <row r="7" spans="1:10" ht="18.75" x14ac:dyDescent="0.3">
      <c r="A7" s="3" t="s">
        <v>176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275</v>
      </c>
      <c r="B11" s="13" t="s">
        <v>64</v>
      </c>
      <c r="C11" s="13" t="s">
        <v>255</v>
      </c>
      <c r="D11" s="13" t="s">
        <v>256</v>
      </c>
      <c r="E11" s="13" t="s">
        <v>257</v>
      </c>
      <c r="F11" s="13" t="s">
        <v>258</v>
      </c>
      <c r="G11" s="13" t="s">
        <v>12</v>
      </c>
      <c r="H11" s="13">
        <v>224</v>
      </c>
      <c r="I11" s="22">
        <f>H11/460</f>
        <v>0.48695652173913045</v>
      </c>
      <c r="J11" s="13">
        <v>10</v>
      </c>
    </row>
    <row r="12" spans="1:10" ht="18.75" customHeight="1" x14ac:dyDescent="0.25">
      <c r="A12" s="1"/>
      <c r="B12" s="1"/>
      <c r="C12" s="1"/>
      <c r="D12" s="1"/>
      <c r="E12" s="1"/>
      <c r="F12" s="1"/>
      <c r="G12" s="1"/>
      <c r="H12" s="13"/>
      <c r="I12" s="22"/>
      <c r="J12" s="13"/>
    </row>
    <row r="13" spans="1:10" ht="18.75" customHeight="1" x14ac:dyDescent="0.25">
      <c r="A13" s="15"/>
      <c r="B13" s="13"/>
      <c r="C13" s="13"/>
      <c r="D13" s="13"/>
      <c r="E13" s="13"/>
      <c r="F13" s="13"/>
      <c r="G13" s="13"/>
      <c r="H13" s="13"/>
      <c r="I13" s="22"/>
      <c r="J13" s="13"/>
    </row>
    <row r="14" spans="1:10" ht="18.75" customHeight="1" x14ac:dyDescent="0.25">
      <c r="A14" s="15"/>
      <c r="B14" s="13"/>
      <c r="C14" s="13"/>
      <c r="D14" s="13"/>
      <c r="E14" s="13"/>
      <c r="F14" s="13"/>
      <c r="G14" s="13"/>
      <c r="H14" s="1"/>
      <c r="I14" s="23"/>
      <c r="J14" s="1"/>
    </row>
    <row r="15" spans="1:10" ht="18.75" customHeight="1" x14ac:dyDescent="0.25">
      <c r="A15" s="15"/>
      <c r="B15" s="13"/>
      <c r="C15" s="13"/>
      <c r="D15" s="13"/>
      <c r="E15" s="13"/>
      <c r="F15" s="13"/>
      <c r="G15" s="13"/>
      <c r="H15" s="1"/>
      <c r="I15" s="23"/>
      <c r="J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workbookViewId="0">
      <selection activeCell="A16" sqref="A16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17" bestFit="1" customWidth="1"/>
    <col min="11" max="11" width="12.140625" customWidth="1"/>
  </cols>
  <sheetData>
    <row r="1" spans="1:10" ht="18.75" x14ac:dyDescent="0.3">
      <c r="A1" s="3" t="s">
        <v>221</v>
      </c>
    </row>
    <row r="2" spans="1:10" ht="18.75" x14ac:dyDescent="0.3">
      <c r="A2" s="3" t="s">
        <v>10</v>
      </c>
    </row>
    <row r="3" spans="1:10" ht="18.75" x14ac:dyDescent="0.3">
      <c r="A3" s="3" t="s">
        <v>157</v>
      </c>
    </row>
    <row r="4" spans="1:10" ht="18.75" x14ac:dyDescent="0.3">
      <c r="A4" s="3" t="s">
        <v>95</v>
      </c>
    </row>
    <row r="5" spans="1:10" ht="18.75" x14ac:dyDescent="0.3">
      <c r="A5" s="3" t="s">
        <v>16</v>
      </c>
    </row>
    <row r="6" spans="1:10" ht="18.75" x14ac:dyDescent="0.3">
      <c r="A6" s="3" t="s">
        <v>17</v>
      </c>
    </row>
    <row r="7" spans="1:10" ht="18.75" x14ac:dyDescent="0.3">
      <c r="A7" s="3" t="s">
        <v>118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18.75" customHeight="1" x14ac:dyDescent="0.25">
      <c r="A10" s="6" t="s">
        <v>29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259</v>
      </c>
      <c r="B11" s="13" t="s">
        <v>89</v>
      </c>
      <c r="C11" s="13" t="s">
        <v>119</v>
      </c>
      <c r="D11" s="13" t="s">
        <v>120</v>
      </c>
      <c r="E11" s="13" t="s">
        <v>121</v>
      </c>
      <c r="F11" s="13" t="s">
        <v>122</v>
      </c>
      <c r="G11" s="13" t="s">
        <v>12</v>
      </c>
      <c r="H11" s="27">
        <v>169</v>
      </c>
      <c r="I11" s="20">
        <f t="shared" ref="I11:I16" si="0">H11/240</f>
        <v>0.70416666666666672</v>
      </c>
      <c r="J11" s="27">
        <v>71</v>
      </c>
    </row>
    <row r="12" spans="1:10" ht="18.75" customHeight="1" x14ac:dyDescent="0.25">
      <c r="A12" s="13" t="s">
        <v>260</v>
      </c>
      <c r="B12" s="13" t="s">
        <v>113</v>
      </c>
      <c r="C12" s="13" t="s">
        <v>114</v>
      </c>
      <c r="D12" s="13" t="s">
        <v>115</v>
      </c>
      <c r="E12" s="13" t="s">
        <v>116</v>
      </c>
      <c r="F12" s="13" t="s">
        <v>117</v>
      </c>
      <c r="G12" s="13" t="s">
        <v>12</v>
      </c>
      <c r="H12" s="27">
        <v>140</v>
      </c>
      <c r="I12" s="20">
        <f t="shared" si="0"/>
        <v>0.58333333333333337</v>
      </c>
      <c r="J12" s="27">
        <v>58</v>
      </c>
    </row>
    <row r="13" spans="1:10" ht="18.75" customHeight="1" x14ac:dyDescent="0.25">
      <c r="A13" s="13" t="s">
        <v>261</v>
      </c>
      <c r="B13" s="13" t="s">
        <v>71</v>
      </c>
      <c r="C13" s="13" t="s">
        <v>109</v>
      </c>
      <c r="D13" s="13" t="s">
        <v>110</v>
      </c>
      <c r="E13" s="13" t="s">
        <v>111</v>
      </c>
      <c r="F13" s="13" t="s">
        <v>112</v>
      </c>
      <c r="G13" s="13" t="s">
        <v>14</v>
      </c>
      <c r="H13" s="14">
        <v>156</v>
      </c>
      <c r="I13" s="20">
        <f t="shared" si="0"/>
        <v>0.65</v>
      </c>
      <c r="J13" s="14">
        <v>66</v>
      </c>
    </row>
    <row r="14" spans="1:10" ht="18.75" customHeight="1" x14ac:dyDescent="0.25">
      <c r="A14" s="13" t="s">
        <v>264</v>
      </c>
      <c r="B14" s="13" t="s">
        <v>30</v>
      </c>
      <c r="C14" s="13" t="s">
        <v>123</v>
      </c>
      <c r="D14" s="13" t="s">
        <v>124</v>
      </c>
      <c r="E14" s="13" t="s">
        <v>125</v>
      </c>
      <c r="F14" s="13" t="s">
        <v>126</v>
      </c>
      <c r="G14" s="13" t="s">
        <v>14</v>
      </c>
      <c r="H14" s="14">
        <v>154</v>
      </c>
      <c r="I14" s="20">
        <f t="shared" si="0"/>
        <v>0.64166666666666672</v>
      </c>
      <c r="J14" s="14">
        <v>64</v>
      </c>
    </row>
    <row r="15" spans="1:10" ht="18.75" customHeight="1" x14ac:dyDescent="0.25">
      <c r="A15" s="13" t="s">
        <v>262</v>
      </c>
      <c r="B15" s="13" t="s">
        <v>53</v>
      </c>
      <c r="C15" s="13" t="s">
        <v>101</v>
      </c>
      <c r="D15" s="13" t="s">
        <v>102</v>
      </c>
      <c r="E15" s="13" t="s">
        <v>103</v>
      </c>
      <c r="F15" s="13" t="s">
        <v>104</v>
      </c>
      <c r="G15" s="13" t="s">
        <v>13</v>
      </c>
      <c r="H15" s="14">
        <v>162</v>
      </c>
      <c r="I15" s="20">
        <f t="shared" si="0"/>
        <v>0.67500000000000004</v>
      </c>
      <c r="J15" s="14">
        <v>68</v>
      </c>
    </row>
    <row r="16" spans="1:10" ht="18.75" customHeight="1" x14ac:dyDescent="0.25">
      <c r="A16" s="13" t="s">
        <v>263</v>
      </c>
      <c r="B16" s="13" t="s">
        <v>61</v>
      </c>
      <c r="C16" s="13" t="s">
        <v>105</v>
      </c>
      <c r="D16" s="13" t="s">
        <v>106</v>
      </c>
      <c r="E16" s="13" t="s">
        <v>107</v>
      </c>
      <c r="F16" s="13" t="s">
        <v>108</v>
      </c>
      <c r="G16" s="13" t="s">
        <v>13</v>
      </c>
      <c r="H16" s="14">
        <v>151.5</v>
      </c>
      <c r="I16" s="20">
        <f t="shared" si="0"/>
        <v>0.63124999999999998</v>
      </c>
      <c r="J16" s="14">
        <v>62</v>
      </c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27"/>
      <c r="I17" s="20"/>
      <c r="J17" s="27"/>
    </row>
    <row r="18" spans="1:10" ht="18.75" customHeight="1" x14ac:dyDescent="0.25">
      <c r="A18" s="13"/>
      <c r="B18" s="13"/>
      <c r="C18" s="13"/>
      <c r="D18" s="13"/>
      <c r="E18" s="13"/>
      <c r="F18" s="13"/>
      <c r="G18" s="13"/>
      <c r="H18" s="27"/>
      <c r="I18" s="20"/>
      <c r="J18" s="27"/>
    </row>
    <row r="19" spans="1:10" ht="18.75" customHeight="1" x14ac:dyDescent="0.25">
      <c r="A19" s="1"/>
      <c r="B19" s="1"/>
      <c r="C19" s="1"/>
      <c r="D19" s="1"/>
      <c r="E19" s="1"/>
      <c r="F19" s="1"/>
      <c r="G19" s="1"/>
      <c r="H19" s="14"/>
      <c r="I19" s="20"/>
      <c r="J19" s="14"/>
    </row>
    <row r="20" spans="1:10" ht="18.75" customHeight="1" x14ac:dyDescent="0.25">
      <c r="A20" s="1"/>
      <c r="B20" s="1"/>
      <c r="C20" s="1"/>
      <c r="D20" s="1"/>
      <c r="E20" s="1"/>
      <c r="F20" s="1"/>
      <c r="G20" s="1"/>
      <c r="H20" s="27"/>
      <c r="I20" s="20"/>
      <c r="J20" s="27"/>
    </row>
    <row r="21" spans="1:10" ht="18.75" customHeight="1" x14ac:dyDescent="0.25">
      <c r="A21" s="1"/>
      <c r="B21" s="1"/>
      <c r="C21" s="1"/>
      <c r="D21" s="1"/>
      <c r="E21" s="1"/>
      <c r="F21" s="1"/>
      <c r="G21" s="1"/>
      <c r="H21" s="27"/>
      <c r="I21" s="20"/>
      <c r="J21" s="27"/>
    </row>
    <row r="22" spans="1:10" ht="18.75" customHeight="1" x14ac:dyDescent="0.25">
      <c r="A22" s="1"/>
      <c r="B22" s="1"/>
      <c r="C22" s="1"/>
      <c r="D22" s="1"/>
      <c r="E22" s="1"/>
      <c r="F22" s="1"/>
      <c r="G22" s="1"/>
      <c r="H22" s="27"/>
      <c r="I22" s="20"/>
      <c r="J22" s="27"/>
    </row>
    <row r="23" spans="1:10" ht="18.75" customHeight="1" x14ac:dyDescent="0.25">
      <c r="A23" s="1"/>
      <c r="B23" s="1"/>
      <c r="C23" s="1"/>
      <c r="D23" s="1"/>
      <c r="E23" s="1"/>
      <c r="F23" s="1"/>
      <c r="G23" s="1"/>
      <c r="H23" s="27"/>
      <c r="I23" s="20"/>
      <c r="J23" s="27"/>
    </row>
    <row r="24" spans="1:10" ht="18.75" customHeight="1" x14ac:dyDescent="0.25">
      <c r="A24" s="1"/>
      <c r="B24" s="1"/>
      <c r="C24" s="1"/>
      <c r="D24" s="1"/>
      <c r="E24" s="1"/>
      <c r="F24" s="1"/>
      <c r="G24" s="1"/>
      <c r="H24" s="14"/>
      <c r="I24" s="20"/>
      <c r="J24" s="14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topLeftCell="A3" workbookViewId="0">
      <selection activeCell="A6" sqref="A6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17"/>
  </cols>
  <sheetData>
    <row r="1" spans="1:10" ht="18.75" x14ac:dyDescent="0.3">
      <c r="A1" s="3" t="s">
        <v>221</v>
      </c>
    </row>
    <row r="2" spans="1:10" ht="18.75" x14ac:dyDescent="0.3">
      <c r="A2" s="3" t="s">
        <v>18</v>
      </c>
    </row>
    <row r="3" spans="1:10" ht="18.75" x14ac:dyDescent="0.3">
      <c r="A3" s="3" t="s">
        <v>158</v>
      </c>
    </row>
    <row r="4" spans="1:10" ht="18.75" x14ac:dyDescent="0.3">
      <c r="A4" s="3" t="s">
        <v>95</v>
      </c>
    </row>
    <row r="5" spans="1:10" ht="18.75" x14ac:dyDescent="0.3">
      <c r="A5" s="3" t="s">
        <v>127</v>
      </c>
    </row>
    <row r="6" spans="1:10" ht="18.75" x14ac:dyDescent="0.3">
      <c r="A6" s="3" t="s">
        <v>15</v>
      </c>
    </row>
    <row r="7" spans="1:10" ht="18.75" x14ac:dyDescent="0.3">
      <c r="A7" s="3" t="s">
        <v>128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259</v>
      </c>
      <c r="B11" s="13" t="s">
        <v>74</v>
      </c>
      <c r="C11" s="13" t="s">
        <v>133</v>
      </c>
      <c r="D11" s="13" t="s">
        <v>134</v>
      </c>
      <c r="E11" s="13" t="s">
        <v>135</v>
      </c>
      <c r="F11" s="13" t="s">
        <v>136</v>
      </c>
      <c r="G11" s="13" t="s">
        <v>12</v>
      </c>
      <c r="H11" s="13">
        <v>220</v>
      </c>
      <c r="I11" s="25">
        <f t="shared" ref="I11:I19" si="0">H11/290</f>
        <v>0.75862068965517238</v>
      </c>
      <c r="J11" s="13">
        <v>61</v>
      </c>
    </row>
    <row r="12" spans="1:10" ht="18.75" customHeight="1" x14ac:dyDescent="0.25">
      <c r="A12" s="13" t="s">
        <v>260</v>
      </c>
      <c r="B12" s="13" t="s">
        <v>42</v>
      </c>
      <c r="C12" s="13" t="s">
        <v>137</v>
      </c>
      <c r="D12" s="13" t="s">
        <v>138</v>
      </c>
      <c r="E12" s="13" t="s">
        <v>139</v>
      </c>
      <c r="F12" s="13" t="s">
        <v>140</v>
      </c>
      <c r="G12" s="13" t="s">
        <v>12</v>
      </c>
      <c r="H12" s="16">
        <v>211.5</v>
      </c>
      <c r="I12" s="25">
        <f t="shared" si="0"/>
        <v>0.72931034482758617</v>
      </c>
      <c r="J12" s="16">
        <v>60</v>
      </c>
    </row>
    <row r="13" spans="1:10" ht="18.75" customHeight="1" x14ac:dyDescent="0.25">
      <c r="A13" s="13" t="s">
        <v>265</v>
      </c>
      <c r="B13" s="13" t="s">
        <v>24</v>
      </c>
      <c r="C13" s="13" t="s">
        <v>129</v>
      </c>
      <c r="D13" s="13" t="s">
        <v>130</v>
      </c>
      <c r="E13" s="13" t="s">
        <v>131</v>
      </c>
      <c r="F13" s="13" t="s">
        <v>132</v>
      </c>
      <c r="G13" s="13" t="s">
        <v>12</v>
      </c>
      <c r="H13" s="16">
        <v>205</v>
      </c>
      <c r="I13" s="25">
        <f t="shared" si="0"/>
        <v>0.7068965517241379</v>
      </c>
      <c r="J13" s="16">
        <v>57</v>
      </c>
    </row>
    <row r="14" spans="1:10" ht="18.75" customHeight="1" x14ac:dyDescent="0.25">
      <c r="A14" s="13" t="s">
        <v>261</v>
      </c>
      <c r="B14" s="13" t="s">
        <v>33</v>
      </c>
      <c r="C14" s="13" t="s">
        <v>145</v>
      </c>
      <c r="D14" s="13" t="s">
        <v>146</v>
      </c>
      <c r="E14" s="13" t="s">
        <v>147</v>
      </c>
      <c r="F14" s="13" t="s">
        <v>148</v>
      </c>
      <c r="G14" s="13" t="s">
        <v>14</v>
      </c>
      <c r="H14" s="16">
        <v>209</v>
      </c>
      <c r="I14" s="25">
        <f t="shared" si="0"/>
        <v>0.72068965517241379</v>
      </c>
      <c r="J14" s="16">
        <v>57</v>
      </c>
    </row>
    <row r="15" spans="1:10" ht="18.75" customHeight="1" x14ac:dyDescent="0.25">
      <c r="A15" s="13" t="s">
        <v>264</v>
      </c>
      <c r="B15" s="13" t="s">
        <v>37</v>
      </c>
      <c r="C15" s="13" t="s">
        <v>76</v>
      </c>
      <c r="D15" s="13" t="s">
        <v>77</v>
      </c>
      <c r="E15" s="13" t="s">
        <v>78</v>
      </c>
      <c r="F15" s="13" t="s">
        <v>79</v>
      </c>
      <c r="G15" s="13" t="s">
        <v>14</v>
      </c>
      <c r="H15" s="16">
        <v>187</v>
      </c>
      <c r="I15" s="25">
        <f t="shared" si="0"/>
        <v>0.64482758620689651</v>
      </c>
      <c r="J15" s="16">
        <v>50</v>
      </c>
    </row>
    <row r="16" spans="1:10" ht="18.75" customHeight="1" x14ac:dyDescent="0.25">
      <c r="A16" s="13" t="s">
        <v>262</v>
      </c>
      <c r="B16" s="13" t="s">
        <v>20</v>
      </c>
      <c r="C16" s="13" t="s">
        <v>149</v>
      </c>
      <c r="D16" s="13" t="s">
        <v>150</v>
      </c>
      <c r="E16" s="13" t="s">
        <v>151</v>
      </c>
      <c r="F16" s="13" t="s">
        <v>152</v>
      </c>
      <c r="G16" s="13" t="s">
        <v>13</v>
      </c>
      <c r="H16" s="13">
        <v>201</v>
      </c>
      <c r="I16" s="25">
        <f t="shared" si="0"/>
        <v>0.69310344827586212</v>
      </c>
      <c r="J16" s="13">
        <v>55</v>
      </c>
    </row>
    <row r="17" spans="1:10" ht="18.75" customHeight="1" x14ac:dyDescent="0.25">
      <c r="A17" s="13" t="s">
        <v>263</v>
      </c>
      <c r="B17" s="13" t="s">
        <v>72</v>
      </c>
      <c r="C17" s="13" t="s">
        <v>153</v>
      </c>
      <c r="D17" s="13" t="s">
        <v>154</v>
      </c>
      <c r="E17" s="13" t="s">
        <v>155</v>
      </c>
      <c r="F17" s="13" t="s">
        <v>156</v>
      </c>
      <c r="G17" s="13" t="s">
        <v>13</v>
      </c>
      <c r="H17" s="16">
        <v>191.5</v>
      </c>
      <c r="I17" s="25">
        <f t="shared" si="0"/>
        <v>0.66034482758620694</v>
      </c>
      <c r="J17" s="16">
        <v>51</v>
      </c>
    </row>
    <row r="18" spans="1:10" ht="18.75" customHeight="1" x14ac:dyDescent="0.25">
      <c r="A18" s="13" t="s">
        <v>266</v>
      </c>
      <c r="B18" s="13" t="s">
        <v>38</v>
      </c>
      <c r="C18" s="13" t="s">
        <v>141</v>
      </c>
      <c r="D18" s="13" t="s">
        <v>142</v>
      </c>
      <c r="E18" s="13" t="s">
        <v>143</v>
      </c>
      <c r="F18" s="13" t="s">
        <v>144</v>
      </c>
      <c r="G18" s="13" t="s">
        <v>13</v>
      </c>
      <c r="H18" s="16">
        <v>182.5</v>
      </c>
      <c r="I18" s="25">
        <f t="shared" si="0"/>
        <v>0.62931034482758619</v>
      </c>
      <c r="J18" s="16">
        <v>49</v>
      </c>
    </row>
    <row r="19" spans="1:10" ht="18.75" customHeight="1" x14ac:dyDescent="0.25">
      <c r="A19" s="13" t="s">
        <v>267</v>
      </c>
      <c r="B19" s="13" t="s">
        <v>30</v>
      </c>
      <c r="C19" s="13" t="s">
        <v>123</v>
      </c>
      <c r="D19" s="13" t="s">
        <v>124</v>
      </c>
      <c r="E19" s="13" t="s">
        <v>125</v>
      </c>
      <c r="F19" s="13" t="s">
        <v>126</v>
      </c>
      <c r="G19" s="13" t="s">
        <v>13</v>
      </c>
      <c r="H19" s="13">
        <v>182</v>
      </c>
      <c r="I19" s="25">
        <f t="shared" si="0"/>
        <v>0.62758620689655176</v>
      </c>
      <c r="J19" s="13">
        <v>49</v>
      </c>
    </row>
    <row r="20" spans="1:10" ht="18.75" customHeight="1" x14ac:dyDescent="0.25">
      <c r="A20" s="13"/>
      <c r="B20" s="13"/>
      <c r="C20" s="13"/>
      <c r="D20" s="13"/>
      <c r="E20" s="13"/>
      <c r="F20" s="13"/>
      <c r="G20" s="13"/>
      <c r="H20" s="13"/>
      <c r="I20" s="25"/>
      <c r="J20" s="13"/>
    </row>
    <row r="21" spans="1:10" ht="18.75" customHeight="1" x14ac:dyDescent="0.25">
      <c r="A21" s="13"/>
      <c r="B21" s="13"/>
      <c r="C21" s="13"/>
      <c r="D21" s="13"/>
      <c r="E21" s="13"/>
      <c r="F21" s="13"/>
      <c r="G21" s="13"/>
      <c r="H21" s="13"/>
      <c r="I21" s="25"/>
      <c r="J21" s="13"/>
    </row>
  </sheetData>
  <sortState xmlns:xlrd2="http://schemas.microsoft.com/office/spreadsheetml/2017/richdata2" ref="A11:J19">
    <sortCondition ref="G11:G19" customList="Gold,Silver,Bronze"/>
    <sortCondition descending="1" ref="H11:H19"/>
    <sortCondition descending="1" ref="J11:J19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topLeftCell="A8" workbookViewId="0">
      <selection activeCell="A12" sqref="A12"/>
    </sheetView>
  </sheetViews>
  <sheetFormatPr defaultRowHeight="15" x14ac:dyDescent="0.25"/>
  <cols>
    <col min="3" max="3" width="19.140625" customWidth="1"/>
    <col min="5" max="5" width="24" customWidth="1"/>
    <col min="8" max="8" width="9.140625" style="8"/>
    <col min="9" max="9" width="9.140625" style="17"/>
  </cols>
  <sheetData>
    <row r="1" spans="1:10" ht="18.75" x14ac:dyDescent="0.3">
      <c r="A1" s="3" t="s">
        <v>221</v>
      </c>
    </row>
    <row r="2" spans="1:10" ht="18.75" x14ac:dyDescent="0.3">
      <c r="A2" s="3" t="s">
        <v>18</v>
      </c>
    </row>
    <row r="3" spans="1:10" ht="18.75" x14ac:dyDescent="0.3">
      <c r="A3" s="3" t="s">
        <v>157</v>
      </c>
    </row>
    <row r="4" spans="1:10" ht="18.75" x14ac:dyDescent="0.3">
      <c r="A4" s="3" t="s">
        <v>159</v>
      </c>
    </row>
    <row r="5" spans="1:10" ht="18.75" x14ac:dyDescent="0.3">
      <c r="A5" s="3" t="s">
        <v>34</v>
      </c>
    </row>
    <row r="6" spans="1:10" ht="18.75" x14ac:dyDescent="0.3">
      <c r="A6" s="3" t="s">
        <v>35</v>
      </c>
    </row>
    <row r="7" spans="1:10" ht="18.75" x14ac:dyDescent="0.3">
      <c r="A7" s="3" t="s">
        <v>118</v>
      </c>
    </row>
    <row r="9" spans="1:10" x14ac:dyDescent="0.25">
      <c r="A9" s="2"/>
      <c r="B9" s="2"/>
      <c r="C9" s="2"/>
      <c r="D9" s="2"/>
      <c r="E9" s="2"/>
      <c r="F9" s="2"/>
      <c r="G9" s="2"/>
      <c r="H9" s="9"/>
      <c r="I9" s="18"/>
      <c r="J9" s="2"/>
    </row>
    <row r="10" spans="1:10" ht="18.75" customHeight="1" x14ac:dyDescent="0.25">
      <c r="A10" s="6" t="s">
        <v>29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28" t="s">
        <v>7</v>
      </c>
      <c r="I10" s="19" t="s">
        <v>8</v>
      </c>
      <c r="J10" s="6" t="s">
        <v>9</v>
      </c>
    </row>
    <row r="11" spans="1:10" ht="18.75" customHeight="1" x14ac:dyDescent="0.25">
      <c r="A11" s="29" t="s">
        <v>259</v>
      </c>
      <c r="B11" s="29" t="s">
        <v>43</v>
      </c>
      <c r="C11" s="29" t="s">
        <v>85</v>
      </c>
      <c r="D11" s="29" t="s">
        <v>172</v>
      </c>
      <c r="E11" s="29" t="s">
        <v>173</v>
      </c>
      <c r="F11" s="29" t="s">
        <v>174</v>
      </c>
      <c r="G11" s="29" t="s">
        <v>12</v>
      </c>
      <c r="H11" s="30">
        <v>191.5</v>
      </c>
      <c r="I11" s="31">
        <f t="shared" ref="I11:I22" si="0">H11/270</f>
        <v>0.70925925925925926</v>
      </c>
      <c r="J11" s="29">
        <v>58</v>
      </c>
    </row>
    <row r="12" spans="1:10" ht="18.75" customHeight="1" x14ac:dyDescent="0.25">
      <c r="A12" s="29" t="s">
        <v>274</v>
      </c>
      <c r="B12" s="29" t="s">
        <v>74</v>
      </c>
      <c r="C12" s="29" t="s">
        <v>133</v>
      </c>
      <c r="D12" s="29" t="s">
        <v>134</v>
      </c>
      <c r="E12" s="29" t="s">
        <v>135</v>
      </c>
      <c r="F12" s="29" t="s">
        <v>136</v>
      </c>
      <c r="G12" s="29" t="s">
        <v>12</v>
      </c>
      <c r="H12" s="30">
        <v>190.5</v>
      </c>
      <c r="I12" s="31">
        <f t="shared" si="0"/>
        <v>0.7055555555555556</v>
      </c>
      <c r="J12" s="29">
        <v>58</v>
      </c>
    </row>
    <row r="13" spans="1:10" ht="18.75" customHeight="1" x14ac:dyDescent="0.25">
      <c r="A13" s="29" t="s">
        <v>265</v>
      </c>
      <c r="B13" s="29" t="s">
        <v>42</v>
      </c>
      <c r="C13" s="29" t="s">
        <v>137</v>
      </c>
      <c r="D13" s="29" t="s">
        <v>138</v>
      </c>
      <c r="E13" s="29" t="s">
        <v>139</v>
      </c>
      <c r="F13" s="29" t="s">
        <v>140</v>
      </c>
      <c r="G13" s="29" t="s">
        <v>12</v>
      </c>
      <c r="H13" s="30">
        <v>180</v>
      </c>
      <c r="I13" s="31">
        <f t="shared" si="0"/>
        <v>0.66666666666666663</v>
      </c>
      <c r="J13" s="29">
        <v>54</v>
      </c>
    </row>
    <row r="14" spans="1:10" ht="18.75" customHeight="1" x14ac:dyDescent="0.25">
      <c r="A14" s="29" t="s">
        <v>269</v>
      </c>
      <c r="B14" s="29" t="s">
        <v>62</v>
      </c>
      <c r="C14" s="29" t="s">
        <v>160</v>
      </c>
      <c r="D14" s="29" t="s">
        <v>161</v>
      </c>
      <c r="E14" s="29" t="s">
        <v>162</v>
      </c>
      <c r="F14" s="29" t="s">
        <v>163</v>
      </c>
      <c r="G14" s="29" t="s">
        <v>12</v>
      </c>
      <c r="H14" s="30">
        <v>180</v>
      </c>
      <c r="I14" s="31">
        <f t="shared" si="0"/>
        <v>0.66666666666666663</v>
      </c>
      <c r="J14" s="29">
        <v>53</v>
      </c>
    </row>
    <row r="15" spans="1:10" ht="18.75" customHeight="1" x14ac:dyDescent="0.25">
      <c r="A15" s="29" t="s">
        <v>270</v>
      </c>
      <c r="B15" s="29" t="s">
        <v>24</v>
      </c>
      <c r="C15" s="29" t="s">
        <v>129</v>
      </c>
      <c r="D15" s="29" t="s">
        <v>130</v>
      </c>
      <c r="E15" s="29" t="s">
        <v>131</v>
      </c>
      <c r="F15" s="29" t="s">
        <v>132</v>
      </c>
      <c r="G15" s="29" t="s">
        <v>12</v>
      </c>
      <c r="H15" s="30">
        <v>176.5</v>
      </c>
      <c r="I15" s="31">
        <f t="shared" si="0"/>
        <v>0.65370370370370368</v>
      </c>
      <c r="J15" s="30">
        <v>53</v>
      </c>
    </row>
    <row r="16" spans="1:10" ht="18.75" customHeight="1" x14ac:dyDescent="0.25">
      <c r="A16" s="29" t="s">
        <v>261</v>
      </c>
      <c r="B16" s="29" t="s">
        <v>89</v>
      </c>
      <c r="C16" s="29" t="s">
        <v>119</v>
      </c>
      <c r="D16" s="29" t="s">
        <v>120</v>
      </c>
      <c r="E16" s="29" t="s">
        <v>121</v>
      </c>
      <c r="F16" s="29" t="s">
        <v>122</v>
      </c>
      <c r="G16" s="29" t="s">
        <v>14</v>
      </c>
      <c r="H16" s="30">
        <v>183</v>
      </c>
      <c r="I16" s="31">
        <f t="shared" si="0"/>
        <v>0.67777777777777781</v>
      </c>
      <c r="J16" s="29">
        <v>53</v>
      </c>
    </row>
    <row r="17" spans="1:10" ht="18.75" customHeight="1" x14ac:dyDescent="0.25">
      <c r="A17" s="29" t="s">
        <v>264</v>
      </c>
      <c r="B17" s="29" t="s">
        <v>37</v>
      </c>
      <c r="C17" s="29" t="s">
        <v>76</v>
      </c>
      <c r="D17" s="29" t="s">
        <v>77</v>
      </c>
      <c r="E17" s="29" t="s">
        <v>78</v>
      </c>
      <c r="F17" s="29" t="s">
        <v>79</v>
      </c>
      <c r="G17" s="29" t="s">
        <v>14</v>
      </c>
      <c r="H17" s="30">
        <v>178</v>
      </c>
      <c r="I17" s="31">
        <f t="shared" si="0"/>
        <v>0.65925925925925921</v>
      </c>
      <c r="J17" s="29">
        <v>53</v>
      </c>
    </row>
    <row r="18" spans="1:10" ht="18.75" customHeight="1" x14ac:dyDescent="0.25">
      <c r="A18" s="29" t="s">
        <v>271</v>
      </c>
      <c r="B18" s="29" t="s">
        <v>33</v>
      </c>
      <c r="C18" s="29" t="s">
        <v>145</v>
      </c>
      <c r="D18" s="29" t="s">
        <v>146</v>
      </c>
      <c r="E18" s="29" t="s">
        <v>147</v>
      </c>
      <c r="F18" s="29" t="s">
        <v>148</v>
      </c>
      <c r="G18" s="29" t="s">
        <v>14</v>
      </c>
      <c r="H18" s="30">
        <v>176</v>
      </c>
      <c r="I18" s="31">
        <f t="shared" si="0"/>
        <v>0.6518518518518519</v>
      </c>
      <c r="J18" s="29">
        <v>52</v>
      </c>
    </row>
    <row r="19" spans="1:10" ht="18.75" customHeight="1" x14ac:dyDescent="0.25">
      <c r="A19" s="29" t="s">
        <v>272</v>
      </c>
      <c r="B19" s="29" t="s">
        <v>63</v>
      </c>
      <c r="C19" s="29" t="s">
        <v>164</v>
      </c>
      <c r="D19" s="29" t="s">
        <v>165</v>
      </c>
      <c r="E19" s="29" t="s">
        <v>166</v>
      </c>
      <c r="F19" s="29" t="s">
        <v>167</v>
      </c>
      <c r="G19" s="29" t="s">
        <v>14</v>
      </c>
      <c r="H19" s="30">
        <v>172.5</v>
      </c>
      <c r="I19" s="31">
        <f t="shared" si="0"/>
        <v>0.63888888888888884</v>
      </c>
      <c r="J19" s="29">
        <v>51</v>
      </c>
    </row>
    <row r="20" spans="1:10" ht="18.75" customHeight="1" x14ac:dyDescent="0.25">
      <c r="A20" s="29" t="s">
        <v>273</v>
      </c>
      <c r="B20" s="29" t="s">
        <v>49</v>
      </c>
      <c r="C20" s="29" t="s">
        <v>168</v>
      </c>
      <c r="D20" s="29" t="s">
        <v>169</v>
      </c>
      <c r="E20" s="29" t="s">
        <v>170</v>
      </c>
      <c r="F20" s="29" t="s">
        <v>171</v>
      </c>
      <c r="G20" s="29" t="s">
        <v>14</v>
      </c>
      <c r="H20" s="30">
        <v>165</v>
      </c>
      <c r="I20" s="31">
        <f t="shared" si="0"/>
        <v>0.61111111111111116</v>
      </c>
      <c r="J20" s="29">
        <v>49</v>
      </c>
    </row>
    <row r="21" spans="1:10" ht="18.75" customHeight="1" x14ac:dyDescent="0.25">
      <c r="A21" s="29" t="s">
        <v>262</v>
      </c>
      <c r="B21" s="29" t="s">
        <v>22</v>
      </c>
      <c r="C21" s="29" t="s">
        <v>80</v>
      </c>
      <c r="D21" s="29" t="s">
        <v>81</v>
      </c>
      <c r="E21" s="29" t="s">
        <v>82</v>
      </c>
      <c r="F21" s="29" t="s">
        <v>83</v>
      </c>
      <c r="G21" s="29" t="s">
        <v>13</v>
      </c>
      <c r="H21" s="30">
        <v>161.5</v>
      </c>
      <c r="I21" s="31">
        <f t="shared" si="0"/>
        <v>0.5981481481481481</v>
      </c>
      <c r="J21" s="29">
        <v>48</v>
      </c>
    </row>
    <row r="22" spans="1:10" ht="18.75" customHeight="1" x14ac:dyDescent="0.25">
      <c r="A22" s="29" t="s">
        <v>263</v>
      </c>
      <c r="B22" s="29" t="s">
        <v>38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13</v>
      </c>
      <c r="H22" s="30">
        <v>160</v>
      </c>
      <c r="I22" s="31">
        <f t="shared" si="0"/>
        <v>0.59259259259259256</v>
      </c>
      <c r="J22" s="29">
        <v>47</v>
      </c>
    </row>
  </sheetData>
  <sortState xmlns:xlrd2="http://schemas.microsoft.com/office/spreadsheetml/2017/richdata2" ref="A11:J22">
    <sortCondition ref="G11:G22" customList="Gold,Silver,Bronze"/>
    <sortCondition descending="1" ref="H11:H22"/>
    <sortCondition descending="1" ref="J11:J22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workbookViewId="0">
      <selection activeCell="A17" sqref="A17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17"/>
    <col min="12" max="12" width="29.28515625" customWidth="1"/>
    <col min="13" max="13" width="11.85546875" customWidth="1"/>
  </cols>
  <sheetData>
    <row r="1" spans="1:11" ht="18.75" x14ac:dyDescent="0.3">
      <c r="A1" s="3" t="s">
        <v>221</v>
      </c>
    </row>
    <row r="2" spans="1:11" ht="18.75" x14ac:dyDescent="0.3">
      <c r="A2" s="3" t="s">
        <v>10</v>
      </c>
    </row>
    <row r="3" spans="1:11" ht="18.75" x14ac:dyDescent="0.3">
      <c r="A3" s="3" t="s">
        <v>157</v>
      </c>
    </row>
    <row r="4" spans="1:11" ht="18.75" x14ac:dyDescent="0.3">
      <c r="A4" s="3" t="s">
        <v>95</v>
      </c>
    </row>
    <row r="5" spans="1:11" ht="18.75" x14ac:dyDescent="0.3">
      <c r="A5" s="3" t="s">
        <v>175</v>
      </c>
    </row>
    <row r="6" spans="1:11" ht="18.75" x14ac:dyDescent="0.3">
      <c r="A6" s="3" t="s">
        <v>268</v>
      </c>
    </row>
    <row r="7" spans="1:11" ht="18.75" x14ac:dyDescent="0.3">
      <c r="A7" s="3" t="s">
        <v>128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1" ht="18.75" customHeight="1" x14ac:dyDescent="0.25">
      <c r="A10" s="6" t="s">
        <v>21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1" ht="18.75" customHeight="1" x14ac:dyDescent="0.25">
      <c r="A11" s="26" t="s">
        <v>259</v>
      </c>
      <c r="B11" s="1" t="s">
        <v>62</v>
      </c>
      <c r="C11" s="1" t="s">
        <v>160</v>
      </c>
      <c r="D11" s="1" t="s">
        <v>161</v>
      </c>
      <c r="E11" s="1" t="s">
        <v>162</v>
      </c>
      <c r="F11" s="1" t="s">
        <v>163</v>
      </c>
      <c r="G11" s="1" t="s">
        <v>12</v>
      </c>
      <c r="H11" s="16">
        <v>236</v>
      </c>
      <c r="I11" s="22">
        <f t="shared" ref="I11:I17" si="0">H11/310</f>
        <v>0.76129032258064511</v>
      </c>
      <c r="J11" s="16">
        <v>52</v>
      </c>
    </row>
    <row r="12" spans="1:11" ht="18.75" customHeight="1" x14ac:dyDescent="0.25">
      <c r="A12" s="26" t="s">
        <v>261</v>
      </c>
      <c r="B12" s="1" t="s">
        <v>63</v>
      </c>
      <c r="C12" s="1" t="s">
        <v>164</v>
      </c>
      <c r="D12" s="1" t="s">
        <v>165</v>
      </c>
      <c r="E12" s="1" t="s">
        <v>166</v>
      </c>
      <c r="F12" s="1" t="s">
        <v>167</v>
      </c>
      <c r="G12" s="1" t="s">
        <v>14</v>
      </c>
      <c r="H12" s="13">
        <v>204</v>
      </c>
      <c r="I12" s="22">
        <f t="shared" si="0"/>
        <v>0.65806451612903227</v>
      </c>
      <c r="J12" s="13">
        <v>53</v>
      </c>
      <c r="K12" s="8"/>
    </row>
    <row r="13" spans="1:11" ht="18.75" customHeight="1" x14ac:dyDescent="0.25">
      <c r="A13" s="26" t="s">
        <v>264</v>
      </c>
      <c r="B13" s="1" t="s">
        <v>57</v>
      </c>
      <c r="C13" s="1" t="s">
        <v>177</v>
      </c>
      <c r="D13" s="1" t="s">
        <v>178</v>
      </c>
      <c r="E13" s="1" t="s">
        <v>179</v>
      </c>
      <c r="F13" s="1" t="s">
        <v>180</v>
      </c>
      <c r="G13" s="1" t="s">
        <v>14</v>
      </c>
      <c r="H13" s="1">
        <v>200</v>
      </c>
      <c r="I13" s="22">
        <f t="shared" si="0"/>
        <v>0.64516129032258063</v>
      </c>
      <c r="J13" s="1">
        <v>52</v>
      </c>
    </row>
    <row r="14" spans="1:11" ht="18.75" customHeight="1" x14ac:dyDescent="0.25">
      <c r="A14" s="26" t="s">
        <v>262</v>
      </c>
      <c r="B14" s="1" t="s">
        <v>45</v>
      </c>
      <c r="C14" s="1" t="s">
        <v>181</v>
      </c>
      <c r="D14" s="1" t="s">
        <v>182</v>
      </c>
      <c r="E14" s="1" t="s">
        <v>183</v>
      </c>
      <c r="F14" s="1" t="s">
        <v>184</v>
      </c>
      <c r="G14" s="1" t="s">
        <v>13</v>
      </c>
      <c r="H14" s="13">
        <v>216.5</v>
      </c>
      <c r="I14" s="22">
        <f t="shared" si="0"/>
        <v>0.69838709677419353</v>
      </c>
      <c r="J14" s="13">
        <v>57</v>
      </c>
    </row>
    <row r="15" spans="1:11" ht="18.75" customHeight="1" x14ac:dyDescent="0.25">
      <c r="A15" s="26" t="s">
        <v>263</v>
      </c>
      <c r="B15" s="1" t="s">
        <v>185</v>
      </c>
      <c r="C15" s="1" t="s">
        <v>186</v>
      </c>
      <c r="D15" s="1" t="s">
        <v>187</v>
      </c>
      <c r="E15" s="1" t="s">
        <v>188</v>
      </c>
      <c r="F15" s="1" t="s">
        <v>189</v>
      </c>
      <c r="G15" s="1" t="s">
        <v>13</v>
      </c>
      <c r="H15" s="13">
        <v>211.5</v>
      </c>
      <c r="I15" s="22">
        <f t="shared" si="0"/>
        <v>0.68225806451612903</v>
      </c>
      <c r="J15" s="13">
        <v>54</v>
      </c>
    </row>
    <row r="16" spans="1:11" ht="18.75" customHeight="1" x14ac:dyDescent="0.25">
      <c r="A16" s="26" t="s">
        <v>266</v>
      </c>
      <c r="B16" s="1" t="s">
        <v>22</v>
      </c>
      <c r="C16" s="1" t="s">
        <v>80</v>
      </c>
      <c r="D16" s="1" t="s">
        <v>81</v>
      </c>
      <c r="E16" s="1" t="s">
        <v>82</v>
      </c>
      <c r="F16" s="1" t="s">
        <v>83</v>
      </c>
      <c r="G16" s="1" t="s">
        <v>13</v>
      </c>
      <c r="H16" s="13">
        <v>177</v>
      </c>
      <c r="I16" s="22">
        <f t="shared" si="0"/>
        <v>0.57096774193548383</v>
      </c>
      <c r="J16" s="13">
        <v>45</v>
      </c>
    </row>
    <row r="17" spans="1:10" ht="18.75" customHeight="1" x14ac:dyDescent="0.25">
      <c r="A17" s="26" t="s">
        <v>267</v>
      </c>
      <c r="B17" s="1" t="s">
        <v>26</v>
      </c>
      <c r="C17" s="1" t="s">
        <v>198</v>
      </c>
      <c r="D17" s="1" t="s">
        <v>199</v>
      </c>
      <c r="E17" s="1" t="s">
        <v>200</v>
      </c>
      <c r="F17" s="1" t="s">
        <v>201</v>
      </c>
      <c r="G17" s="1" t="s">
        <v>13</v>
      </c>
      <c r="H17" s="1">
        <v>174</v>
      </c>
      <c r="I17" s="22">
        <f t="shared" si="0"/>
        <v>0.56129032258064515</v>
      </c>
      <c r="J17" s="1">
        <v>44</v>
      </c>
    </row>
    <row r="18" spans="1:10" ht="18.75" customHeight="1" x14ac:dyDescent="0.25">
      <c r="A18" s="26"/>
      <c r="B18" s="1"/>
      <c r="C18" s="1"/>
      <c r="D18" s="1"/>
      <c r="E18" s="1"/>
      <c r="F18" s="1"/>
      <c r="G18" s="1"/>
      <c r="H18" s="1"/>
      <c r="I18" s="22"/>
      <c r="J18" s="1"/>
    </row>
    <row r="19" spans="1:10" ht="18.75" customHeight="1" x14ac:dyDescent="0.25">
      <c r="A19" s="26"/>
      <c r="B19" s="1"/>
      <c r="C19" s="1"/>
      <c r="D19" s="1"/>
      <c r="E19" s="1"/>
      <c r="F19" s="1"/>
      <c r="G19" s="1"/>
      <c r="H19" s="13"/>
      <c r="I19" s="22"/>
      <c r="J19" s="13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workbookViewId="0">
      <selection activeCell="A11" sqref="A11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17"/>
    <col min="11" max="11" width="30" customWidth="1"/>
  </cols>
  <sheetData>
    <row r="1" spans="1:10" ht="18.75" x14ac:dyDescent="0.3">
      <c r="A1" s="3" t="s">
        <v>221</v>
      </c>
    </row>
    <row r="2" spans="1:10" ht="18.75" x14ac:dyDescent="0.3">
      <c r="A2" s="3" t="s">
        <v>10</v>
      </c>
    </row>
    <row r="3" spans="1:10" ht="18.75" x14ac:dyDescent="0.3">
      <c r="A3" s="3" t="s">
        <v>55</v>
      </c>
    </row>
    <row r="4" spans="1:10" ht="18.75" x14ac:dyDescent="0.3">
      <c r="A4" s="3" t="s">
        <v>95</v>
      </c>
    </row>
    <row r="5" spans="1:10" ht="18.75" x14ac:dyDescent="0.3">
      <c r="A5" s="3" t="s">
        <v>86</v>
      </c>
    </row>
    <row r="6" spans="1:10" ht="18.75" x14ac:dyDescent="0.3">
      <c r="A6" s="3" t="s">
        <v>92</v>
      </c>
    </row>
    <row r="7" spans="1:10" ht="18.75" x14ac:dyDescent="0.3">
      <c r="A7" s="3" t="s">
        <v>176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20.100000000000001" customHeight="1" x14ac:dyDescent="0.25">
      <c r="A11" s="13" t="s">
        <v>259</v>
      </c>
      <c r="B11" s="13" t="s">
        <v>43</v>
      </c>
      <c r="C11" s="13" t="s">
        <v>85</v>
      </c>
      <c r="D11" s="13" t="s">
        <v>172</v>
      </c>
      <c r="E11" s="13" t="s">
        <v>173</v>
      </c>
      <c r="F11" s="13" t="s">
        <v>174</v>
      </c>
      <c r="G11" s="13" t="s">
        <v>12</v>
      </c>
      <c r="H11" s="13">
        <v>249</v>
      </c>
      <c r="I11" s="22">
        <f t="shared" ref="I11:I16" si="0">H11/340</f>
        <v>0.73235294117647054</v>
      </c>
      <c r="J11" s="13">
        <v>60</v>
      </c>
    </row>
    <row r="12" spans="1:10" ht="20.100000000000001" customHeight="1" x14ac:dyDescent="0.25">
      <c r="A12" s="13" t="s">
        <v>261</v>
      </c>
      <c r="B12" s="13" t="s">
        <v>44</v>
      </c>
      <c r="C12" s="13" t="s">
        <v>194</v>
      </c>
      <c r="D12" s="13" t="s">
        <v>195</v>
      </c>
      <c r="E12" s="13" t="s">
        <v>196</v>
      </c>
      <c r="F12" s="13" t="s">
        <v>197</v>
      </c>
      <c r="G12" s="13" t="s">
        <v>14</v>
      </c>
      <c r="H12" s="13">
        <v>208.5</v>
      </c>
      <c r="I12" s="22">
        <f t="shared" si="0"/>
        <v>0.6132352941176471</v>
      </c>
      <c r="J12" s="13">
        <v>49</v>
      </c>
    </row>
    <row r="13" spans="1:10" ht="20.100000000000001" customHeight="1" x14ac:dyDescent="0.25">
      <c r="A13" s="13" t="s">
        <v>264</v>
      </c>
      <c r="B13" s="13" t="s">
        <v>75</v>
      </c>
      <c r="C13" s="13" t="s">
        <v>190</v>
      </c>
      <c r="D13" s="13" t="s">
        <v>191</v>
      </c>
      <c r="E13" s="13" t="s">
        <v>192</v>
      </c>
      <c r="F13" s="13" t="s">
        <v>193</v>
      </c>
      <c r="G13" s="13" t="s">
        <v>14</v>
      </c>
      <c r="H13" s="13">
        <v>208</v>
      </c>
      <c r="I13" s="22">
        <f t="shared" si="0"/>
        <v>0.61176470588235299</v>
      </c>
      <c r="J13" s="13">
        <v>50</v>
      </c>
    </row>
    <row r="14" spans="1:10" ht="20.100000000000001" customHeight="1" x14ac:dyDescent="0.25">
      <c r="A14" s="13" t="s">
        <v>266</v>
      </c>
      <c r="B14" s="13" t="s">
        <v>57</v>
      </c>
      <c r="C14" s="13" t="s">
        <v>177</v>
      </c>
      <c r="D14" s="13" t="s">
        <v>178</v>
      </c>
      <c r="E14" s="13" t="s">
        <v>179</v>
      </c>
      <c r="F14" s="13" t="s">
        <v>180</v>
      </c>
      <c r="G14" s="13" t="s">
        <v>14</v>
      </c>
      <c r="H14" s="13">
        <v>196</v>
      </c>
      <c r="I14" s="22">
        <f t="shared" si="0"/>
        <v>0.57647058823529407</v>
      </c>
      <c r="J14" s="13">
        <v>47</v>
      </c>
    </row>
    <row r="15" spans="1:10" ht="20.100000000000001" customHeight="1" x14ac:dyDescent="0.25">
      <c r="A15" s="13" t="s">
        <v>262</v>
      </c>
      <c r="B15" s="13" t="s">
        <v>45</v>
      </c>
      <c r="C15" s="13" t="s">
        <v>181</v>
      </c>
      <c r="D15" s="13" t="s">
        <v>182</v>
      </c>
      <c r="E15" s="13" t="s">
        <v>183</v>
      </c>
      <c r="F15" s="13" t="s">
        <v>184</v>
      </c>
      <c r="G15" s="13" t="s">
        <v>13</v>
      </c>
      <c r="H15" s="13">
        <v>216</v>
      </c>
      <c r="I15" s="22">
        <f t="shared" si="0"/>
        <v>0.63529411764705879</v>
      </c>
      <c r="J15" s="13">
        <v>52</v>
      </c>
    </row>
    <row r="16" spans="1:10" ht="20.100000000000001" customHeight="1" x14ac:dyDescent="0.25">
      <c r="A16" s="13" t="s">
        <v>263</v>
      </c>
      <c r="B16" s="13" t="s">
        <v>185</v>
      </c>
      <c r="C16" s="13" t="s">
        <v>186</v>
      </c>
      <c r="D16" s="13" t="s">
        <v>187</v>
      </c>
      <c r="E16" s="13" t="s">
        <v>188</v>
      </c>
      <c r="F16" s="13" t="s">
        <v>189</v>
      </c>
      <c r="G16" s="13" t="s">
        <v>13</v>
      </c>
      <c r="H16" s="13">
        <v>198.5</v>
      </c>
      <c r="I16" s="22">
        <f t="shared" si="0"/>
        <v>0.58382352941176474</v>
      </c>
      <c r="J16" s="13">
        <v>50</v>
      </c>
    </row>
    <row r="17" spans="1:10" ht="20.100000000000001" customHeight="1" x14ac:dyDescent="0.25">
      <c r="A17" s="13"/>
      <c r="B17" s="13"/>
      <c r="C17" s="13"/>
      <c r="D17" s="13"/>
      <c r="E17" s="13"/>
      <c r="F17" s="13"/>
      <c r="G17" s="13"/>
      <c r="H17" s="13"/>
      <c r="I17" s="22"/>
      <c r="J17" s="13"/>
    </row>
    <row r="18" spans="1:10" ht="20.100000000000001" customHeight="1" x14ac:dyDescent="0.25">
      <c r="A18" s="13"/>
      <c r="B18" s="13"/>
      <c r="C18" s="13"/>
      <c r="D18" s="13"/>
      <c r="E18" s="13"/>
      <c r="F18" s="13"/>
      <c r="G18" s="13"/>
      <c r="H18" s="13"/>
      <c r="I18" s="22"/>
      <c r="J18" s="13"/>
    </row>
    <row r="19" spans="1:10" ht="20.100000000000001" customHeight="1" x14ac:dyDescent="0.25">
      <c r="A19" s="13"/>
      <c r="B19" s="13"/>
      <c r="C19" s="13"/>
      <c r="D19" s="13"/>
      <c r="E19" s="13"/>
      <c r="F19" s="13"/>
      <c r="G19" s="13"/>
      <c r="H19" s="13"/>
      <c r="I19" s="22"/>
      <c r="J19" s="13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J21"/>
  <sheetViews>
    <sheetView workbookViewId="0">
      <selection activeCell="A16" sqref="A16"/>
    </sheetView>
  </sheetViews>
  <sheetFormatPr defaultRowHeight="15" x14ac:dyDescent="0.25"/>
  <cols>
    <col min="3" max="3" width="17.85546875" customWidth="1"/>
    <col min="5" max="5" width="26.85546875" customWidth="1"/>
  </cols>
  <sheetData>
    <row r="1" spans="1:10" ht="18.75" x14ac:dyDescent="0.3">
      <c r="A1" s="3" t="s">
        <v>221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202</v>
      </c>
      <c r="I3" s="17"/>
    </row>
    <row r="4" spans="1:10" ht="18.75" x14ac:dyDescent="0.3">
      <c r="A4" s="3" t="s">
        <v>95</v>
      </c>
      <c r="I4" s="17"/>
    </row>
    <row r="5" spans="1:10" ht="18.75" x14ac:dyDescent="0.3">
      <c r="A5" s="3" t="s">
        <v>87</v>
      </c>
      <c r="I5" s="17"/>
    </row>
    <row r="6" spans="1:10" ht="18.75" x14ac:dyDescent="0.3">
      <c r="A6" s="3" t="s">
        <v>15</v>
      </c>
      <c r="I6" s="17"/>
    </row>
    <row r="7" spans="1:10" ht="18.75" x14ac:dyDescent="0.3">
      <c r="A7" s="3" t="s">
        <v>128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259</v>
      </c>
      <c r="B11" s="13" t="s">
        <v>91</v>
      </c>
      <c r="C11" s="13" t="s">
        <v>58</v>
      </c>
      <c r="D11" s="13" t="s">
        <v>59</v>
      </c>
      <c r="E11" s="13" t="s">
        <v>203</v>
      </c>
      <c r="F11" s="14" t="s">
        <v>204</v>
      </c>
      <c r="G11" s="13" t="s">
        <v>12</v>
      </c>
      <c r="H11" s="13">
        <v>218</v>
      </c>
      <c r="I11" s="22">
        <f t="shared" ref="I11:I16" si="0">H11/290</f>
        <v>0.75172413793103443</v>
      </c>
      <c r="J11" s="13">
        <v>61</v>
      </c>
    </row>
    <row r="12" spans="1:10" ht="18.75" customHeight="1" x14ac:dyDescent="0.25">
      <c r="A12" s="13" t="s">
        <v>260</v>
      </c>
      <c r="B12" s="13" t="s">
        <v>48</v>
      </c>
      <c r="C12" s="13" t="s">
        <v>213</v>
      </c>
      <c r="D12" s="13" t="s">
        <v>214</v>
      </c>
      <c r="E12" s="13" t="s">
        <v>215</v>
      </c>
      <c r="F12" s="13" t="s">
        <v>216</v>
      </c>
      <c r="G12" s="13" t="s">
        <v>12</v>
      </c>
      <c r="H12" s="13">
        <v>211.5</v>
      </c>
      <c r="I12" s="22">
        <f t="shared" si="0"/>
        <v>0.72931034482758617</v>
      </c>
      <c r="J12" s="13">
        <v>60</v>
      </c>
    </row>
    <row r="13" spans="1:10" ht="18.75" customHeight="1" x14ac:dyDescent="0.25">
      <c r="A13" s="13" t="s">
        <v>265</v>
      </c>
      <c r="B13" s="13" t="s">
        <v>19</v>
      </c>
      <c r="C13" s="13" t="s">
        <v>205</v>
      </c>
      <c r="D13" s="13" t="s">
        <v>206</v>
      </c>
      <c r="E13" s="13" t="s">
        <v>207</v>
      </c>
      <c r="F13" s="13" t="s">
        <v>208</v>
      </c>
      <c r="G13" s="13" t="s">
        <v>12</v>
      </c>
      <c r="H13" s="13">
        <v>207.5</v>
      </c>
      <c r="I13" s="22">
        <f t="shared" si="0"/>
        <v>0.71551724137931039</v>
      </c>
      <c r="J13" s="13">
        <v>59</v>
      </c>
    </row>
    <row r="14" spans="1:10" ht="18.75" customHeight="1" x14ac:dyDescent="0.25">
      <c r="A14" s="13" t="s">
        <v>261</v>
      </c>
      <c r="B14" s="13" t="s">
        <v>70</v>
      </c>
      <c r="C14" s="13" t="s">
        <v>209</v>
      </c>
      <c r="D14" s="13" t="s">
        <v>210</v>
      </c>
      <c r="E14" s="13" t="s">
        <v>211</v>
      </c>
      <c r="F14" s="13" t="s">
        <v>212</v>
      </c>
      <c r="G14" s="13" t="s">
        <v>14</v>
      </c>
      <c r="H14" s="13">
        <v>203.5</v>
      </c>
      <c r="I14" s="22">
        <f t="shared" si="0"/>
        <v>0.7017241379310345</v>
      </c>
      <c r="J14" s="13">
        <v>60</v>
      </c>
    </row>
    <row r="15" spans="1:10" ht="18.75" customHeight="1" x14ac:dyDescent="0.25">
      <c r="A15" s="13" t="s">
        <v>264</v>
      </c>
      <c r="B15" s="13" t="s">
        <v>40</v>
      </c>
      <c r="C15" s="13" t="s">
        <v>39</v>
      </c>
      <c r="D15" s="13" t="s">
        <v>41</v>
      </c>
      <c r="E15" s="13" t="s">
        <v>46</v>
      </c>
      <c r="F15" s="13" t="s">
        <v>47</v>
      </c>
      <c r="G15" s="13" t="s">
        <v>14</v>
      </c>
      <c r="H15" s="13">
        <v>186.5</v>
      </c>
      <c r="I15" s="22">
        <f t="shared" si="0"/>
        <v>0.64310344827586208</v>
      </c>
      <c r="J15" s="13">
        <v>52</v>
      </c>
    </row>
    <row r="16" spans="1:10" ht="18.75" customHeight="1" x14ac:dyDescent="0.25">
      <c r="A16" s="13" t="s">
        <v>262</v>
      </c>
      <c r="B16" s="13" t="s">
        <v>75</v>
      </c>
      <c r="C16" s="13" t="s">
        <v>190</v>
      </c>
      <c r="D16" s="13" t="s">
        <v>191</v>
      </c>
      <c r="E16" s="13" t="s">
        <v>192</v>
      </c>
      <c r="F16" s="13" t="s">
        <v>193</v>
      </c>
      <c r="G16" s="13" t="s">
        <v>13</v>
      </c>
      <c r="H16" s="13">
        <v>197.5</v>
      </c>
      <c r="I16" s="22">
        <f t="shared" si="0"/>
        <v>0.68103448275862066</v>
      </c>
      <c r="J16" s="13">
        <v>53</v>
      </c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3"/>
      <c r="I17" s="22"/>
      <c r="J17" s="13"/>
    </row>
    <row r="18" spans="1:10" ht="18.75" customHeight="1" x14ac:dyDescent="0.25">
      <c r="A18" s="13"/>
      <c r="B18" s="13"/>
      <c r="C18" s="13"/>
      <c r="D18" s="13"/>
      <c r="E18" s="13"/>
      <c r="F18" s="13"/>
      <c r="G18" s="13"/>
      <c r="H18" s="13"/>
      <c r="I18" s="22"/>
      <c r="J18" s="13"/>
    </row>
    <row r="19" spans="1:10" ht="18.75" customHeight="1" x14ac:dyDescent="0.25">
      <c r="A19" s="13"/>
      <c r="B19" s="13"/>
      <c r="C19" s="13"/>
      <c r="D19" s="13"/>
      <c r="E19" s="13"/>
      <c r="F19" s="13"/>
      <c r="G19" s="13"/>
      <c r="H19" s="13"/>
      <c r="I19" s="22"/>
      <c r="J19" s="13"/>
    </row>
    <row r="20" spans="1:10" ht="18.75" customHeight="1" x14ac:dyDescent="0.25">
      <c r="A20" s="13"/>
      <c r="B20" s="13"/>
      <c r="C20" s="13"/>
      <c r="D20" s="13"/>
      <c r="E20" s="13"/>
      <c r="F20" s="13"/>
      <c r="G20" s="13"/>
      <c r="H20" s="13"/>
      <c r="I20" s="22"/>
      <c r="J20" s="13"/>
    </row>
    <row r="21" spans="1:10" ht="18.75" customHeight="1" x14ac:dyDescent="0.25">
      <c r="A21" s="13"/>
      <c r="B21" s="13"/>
      <c r="C21" s="13"/>
      <c r="D21" s="13"/>
      <c r="E21" s="13"/>
      <c r="F21" s="13"/>
      <c r="G21" s="13"/>
      <c r="H21" s="13"/>
      <c r="I21" s="22"/>
      <c r="J21" s="13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J16"/>
  <sheetViews>
    <sheetView workbookViewId="0">
      <selection activeCell="A16" sqref="A16"/>
    </sheetView>
  </sheetViews>
  <sheetFormatPr defaultRowHeight="15" x14ac:dyDescent="0.25"/>
  <cols>
    <col min="2" max="2" width="7.85546875" customWidth="1"/>
    <col min="3" max="3" width="26.28515625" customWidth="1"/>
    <col min="5" max="5" width="25.7109375" customWidth="1"/>
  </cols>
  <sheetData>
    <row r="1" spans="1:10" ht="18.75" x14ac:dyDescent="0.3">
      <c r="A1" s="3" t="s">
        <v>221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94</v>
      </c>
      <c r="I3" s="17"/>
    </row>
    <row r="4" spans="1:10" ht="18.75" x14ac:dyDescent="0.3">
      <c r="A4" s="3" t="s">
        <v>95</v>
      </c>
      <c r="I4" s="17"/>
    </row>
    <row r="5" spans="1:10" ht="18.75" x14ac:dyDescent="0.3">
      <c r="A5" s="3" t="s">
        <v>88</v>
      </c>
      <c r="I5" s="17"/>
    </row>
    <row r="6" spans="1:10" ht="18.75" x14ac:dyDescent="0.3">
      <c r="A6" s="3" t="s">
        <v>27</v>
      </c>
      <c r="I6" s="17"/>
    </row>
    <row r="7" spans="1:10" ht="18.75" x14ac:dyDescent="0.3">
      <c r="A7" s="3" t="s">
        <v>176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20.100000000000001" customHeight="1" x14ac:dyDescent="0.25">
      <c r="A11" s="13" t="s">
        <v>275</v>
      </c>
      <c r="B11" s="13" t="s">
        <v>91</v>
      </c>
      <c r="C11" s="13" t="s">
        <v>58</v>
      </c>
      <c r="D11" s="13" t="s">
        <v>59</v>
      </c>
      <c r="E11" s="13" t="s">
        <v>203</v>
      </c>
      <c r="F11" s="14" t="s">
        <v>204</v>
      </c>
      <c r="G11" s="13" t="s">
        <v>12</v>
      </c>
      <c r="H11" s="13">
        <v>232</v>
      </c>
      <c r="I11" s="22">
        <f t="shared" ref="I11:I16" si="0">H11/340</f>
        <v>0.68235294117647061</v>
      </c>
      <c r="J11" s="13">
        <v>57</v>
      </c>
    </row>
    <row r="12" spans="1:10" ht="20.100000000000001" customHeight="1" x14ac:dyDescent="0.25">
      <c r="A12" s="13" t="s">
        <v>260</v>
      </c>
      <c r="B12" s="13" t="s">
        <v>19</v>
      </c>
      <c r="C12" s="13" t="s">
        <v>205</v>
      </c>
      <c r="D12" s="13" t="s">
        <v>206</v>
      </c>
      <c r="E12" s="13" t="s">
        <v>207</v>
      </c>
      <c r="F12" s="13" t="s">
        <v>208</v>
      </c>
      <c r="G12" s="13" t="s">
        <v>12</v>
      </c>
      <c r="H12" s="13">
        <v>231.5</v>
      </c>
      <c r="I12" s="22">
        <f t="shared" si="0"/>
        <v>0.68088235294117649</v>
      </c>
      <c r="J12" s="13">
        <v>56</v>
      </c>
    </row>
    <row r="13" spans="1:10" ht="20.100000000000001" customHeight="1" x14ac:dyDescent="0.25">
      <c r="A13" s="13" t="s">
        <v>261</v>
      </c>
      <c r="B13" s="13" t="s">
        <v>70</v>
      </c>
      <c r="C13" s="13" t="s">
        <v>209</v>
      </c>
      <c r="D13" s="13" t="s">
        <v>210</v>
      </c>
      <c r="E13" s="13" t="s">
        <v>211</v>
      </c>
      <c r="F13" s="13" t="s">
        <v>212</v>
      </c>
      <c r="G13" s="13" t="s">
        <v>14</v>
      </c>
      <c r="H13" s="13">
        <v>216.5</v>
      </c>
      <c r="I13" s="22">
        <f t="shared" si="0"/>
        <v>0.6367647058823529</v>
      </c>
      <c r="J13" s="13">
        <v>52</v>
      </c>
    </row>
    <row r="14" spans="1:10" ht="20.100000000000001" customHeight="1" x14ac:dyDescent="0.25">
      <c r="A14" s="13" t="s">
        <v>264</v>
      </c>
      <c r="B14" s="13" t="s">
        <v>40</v>
      </c>
      <c r="C14" s="13" t="s">
        <v>39</v>
      </c>
      <c r="D14" s="13" t="s">
        <v>41</v>
      </c>
      <c r="E14" s="13" t="s">
        <v>46</v>
      </c>
      <c r="F14" s="13" t="s">
        <v>47</v>
      </c>
      <c r="G14" s="13" t="s">
        <v>14</v>
      </c>
      <c r="H14" s="13">
        <v>200</v>
      </c>
      <c r="I14" s="22">
        <f t="shared" si="0"/>
        <v>0.58823529411764708</v>
      </c>
      <c r="J14" s="13">
        <v>50</v>
      </c>
    </row>
    <row r="15" spans="1:10" ht="20.100000000000001" customHeight="1" x14ac:dyDescent="0.25">
      <c r="A15" s="13" t="s">
        <v>262</v>
      </c>
      <c r="B15" s="13" t="s">
        <v>84</v>
      </c>
      <c r="C15" s="13" t="s">
        <v>217</v>
      </c>
      <c r="D15" s="13" t="s">
        <v>218</v>
      </c>
      <c r="E15" s="13" t="s">
        <v>219</v>
      </c>
      <c r="F15" s="13" t="s">
        <v>220</v>
      </c>
      <c r="G15" s="13" t="s">
        <v>13</v>
      </c>
      <c r="H15" s="13">
        <v>204.5</v>
      </c>
      <c r="I15" s="22">
        <f t="shared" si="0"/>
        <v>0.60147058823529409</v>
      </c>
      <c r="J15" s="13">
        <v>50</v>
      </c>
    </row>
    <row r="16" spans="1:10" ht="20.100000000000001" customHeight="1" x14ac:dyDescent="0.25">
      <c r="A16" s="13" t="s">
        <v>263</v>
      </c>
      <c r="B16" s="13" t="s">
        <v>44</v>
      </c>
      <c r="C16" s="13" t="s">
        <v>194</v>
      </c>
      <c r="D16" s="13" t="s">
        <v>195</v>
      </c>
      <c r="E16" s="13" t="s">
        <v>196</v>
      </c>
      <c r="F16" s="13" t="s">
        <v>197</v>
      </c>
      <c r="G16" s="13" t="s">
        <v>13</v>
      </c>
      <c r="H16" s="13">
        <v>202.5</v>
      </c>
      <c r="I16" s="22">
        <f t="shared" si="0"/>
        <v>0.59558823529411764</v>
      </c>
      <c r="J16" s="13">
        <v>49</v>
      </c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J18"/>
  <sheetViews>
    <sheetView workbookViewId="0">
      <selection activeCell="A13" sqref="A13"/>
    </sheetView>
  </sheetViews>
  <sheetFormatPr defaultRowHeight="15" x14ac:dyDescent="0.25"/>
  <cols>
    <col min="3" max="3" width="20.28515625" customWidth="1"/>
    <col min="5" max="5" width="19.5703125" customWidth="1"/>
  </cols>
  <sheetData>
    <row r="1" spans="1:10" ht="18.75" x14ac:dyDescent="0.3">
      <c r="A1" s="3" t="s">
        <v>221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94</v>
      </c>
      <c r="I3" s="17"/>
    </row>
    <row r="4" spans="1:10" ht="18.75" x14ac:dyDescent="0.3">
      <c r="A4" s="3" t="s">
        <v>95</v>
      </c>
      <c r="I4" s="17"/>
    </row>
    <row r="5" spans="1:10" ht="18.75" x14ac:dyDescent="0.3">
      <c r="A5" s="3" t="s">
        <v>234</v>
      </c>
      <c r="I5" s="17"/>
    </row>
    <row r="6" spans="1:10" ht="18.75" x14ac:dyDescent="0.3">
      <c r="A6" s="3" t="s">
        <v>27</v>
      </c>
      <c r="I6" s="17"/>
    </row>
    <row r="7" spans="1:10" ht="18.75" x14ac:dyDescent="0.3">
      <c r="A7" s="3" t="s">
        <v>176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20.100000000000001" customHeight="1" x14ac:dyDescent="0.25">
      <c r="A11" s="13" t="s">
        <v>275</v>
      </c>
      <c r="B11" s="13" t="s">
        <v>69</v>
      </c>
      <c r="C11" s="13" t="s">
        <v>226</v>
      </c>
      <c r="D11" s="13" t="s">
        <v>227</v>
      </c>
      <c r="E11" s="13" t="s">
        <v>228</v>
      </c>
      <c r="F11" s="13" t="s">
        <v>229</v>
      </c>
      <c r="G11" s="13" t="s">
        <v>12</v>
      </c>
      <c r="H11" s="13">
        <v>241</v>
      </c>
      <c r="I11" s="22">
        <f>H11/340</f>
        <v>0.70882352941176474</v>
      </c>
      <c r="J11" s="13">
        <v>42</v>
      </c>
    </row>
    <row r="12" spans="1:10" ht="20.100000000000001" customHeight="1" x14ac:dyDescent="0.25">
      <c r="A12" s="13" t="s">
        <v>260</v>
      </c>
      <c r="B12" s="13" t="s">
        <v>23</v>
      </c>
      <c r="C12" s="13" t="s">
        <v>230</v>
      </c>
      <c r="D12" s="13" t="s">
        <v>231</v>
      </c>
      <c r="E12" s="13" t="s">
        <v>232</v>
      </c>
      <c r="F12" s="13" t="s">
        <v>233</v>
      </c>
      <c r="G12" s="13" t="s">
        <v>12</v>
      </c>
      <c r="H12" s="13">
        <v>205</v>
      </c>
      <c r="I12" s="22">
        <f>H12/340</f>
        <v>0.6029411764705882</v>
      </c>
      <c r="J12" s="13">
        <v>37.5</v>
      </c>
    </row>
    <row r="13" spans="1:10" ht="20.100000000000001" customHeight="1" x14ac:dyDescent="0.25">
      <c r="A13" s="13" t="s">
        <v>261</v>
      </c>
      <c r="B13" s="13" t="s">
        <v>25</v>
      </c>
      <c r="C13" s="13" t="s">
        <v>222</v>
      </c>
      <c r="D13" s="13" t="s">
        <v>223</v>
      </c>
      <c r="E13" s="13" t="s">
        <v>224</v>
      </c>
      <c r="F13" s="13" t="s">
        <v>225</v>
      </c>
      <c r="G13" s="13" t="s">
        <v>14</v>
      </c>
      <c r="H13" s="13">
        <v>204</v>
      </c>
      <c r="I13" s="22">
        <f>H13/340</f>
        <v>0.6</v>
      </c>
      <c r="J13" s="13">
        <v>37.5</v>
      </c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3"/>
      <c r="I14" s="22"/>
      <c r="J14" s="13"/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3"/>
      <c r="I15" s="22"/>
      <c r="J15" s="13"/>
    </row>
    <row r="16" spans="1:10" ht="20.100000000000001" customHeight="1" x14ac:dyDescent="0.25">
      <c r="A16" s="13"/>
      <c r="B16" s="13"/>
      <c r="C16" s="13"/>
      <c r="D16" s="13"/>
      <c r="E16" s="13"/>
      <c r="F16" s="13"/>
      <c r="G16" s="13"/>
      <c r="H16" s="13"/>
      <c r="I16" s="22"/>
      <c r="J16" s="13"/>
    </row>
    <row r="17" spans="1:10" ht="20.100000000000001" customHeight="1" x14ac:dyDescent="0.25">
      <c r="A17" s="13"/>
      <c r="B17" s="13"/>
      <c r="C17" s="13"/>
      <c r="D17" s="13"/>
      <c r="E17" s="13"/>
      <c r="F17" s="13"/>
      <c r="G17" s="13"/>
      <c r="H17" s="13"/>
      <c r="I17" s="22"/>
      <c r="J17" s="13"/>
    </row>
    <row r="18" spans="1:10" ht="20.100000000000001" customHeight="1" x14ac:dyDescent="0.25">
      <c r="A18" s="13" t="s">
        <v>31</v>
      </c>
      <c r="B18" s="13"/>
      <c r="C18" s="13"/>
      <c r="D18" s="13"/>
      <c r="E18" s="13"/>
      <c r="F18" s="13"/>
      <c r="G18" s="13"/>
      <c r="H18" s="13"/>
      <c r="I18" s="22"/>
      <c r="J18" s="13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Class 1 Prelim  17a</vt:lpstr>
      <vt:lpstr>Class 2 Prelim 19 Q</vt:lpstr>
      <vt:lpstr>Class 3 Novice 22 </vt:lpstr>
      <vt:lpstr>Class 4 Novice 37aQ</vt:lpstr>
      <vt:lpstr>Class 5 Ele 40</vt:lpstr>
      <vt:lpstr>Class 6 Ele 53 Q</vt:lpstr>
      <vt:lpstr>Class 7 Med 61</vt:lpstr>
      <vt:lpstr>Class 8 M73 Q</vt:lpstr>
      <vt:lpstr>Class 9 Adv Med 85</vt:lpstr>
      <vt:lpstr>Class 10 Adv Med 98 Q</vt:lpstr>
      <vt:lpstr>Class 12 PSG Q</vt:lpstr>
      <vt:lpstr>Class 13 Inter I Q</vt:lpstr>
      <vt:lpstr>Class 15 GP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2023-05-05T19:26:23Z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