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55" documentId="8_{15C6020E-A15B-4349-9C8C-87097944381D}" xr6:coauthVersionLast="47" xr6:coauthVersionMax="47" xr10:uidLastSave="{4820E731-BB40-42BD-8EFE-844933EFCD84}"/>
  <bookViews>
    <workbookView xWindow="-120" yWindow="-120" windowWidth="20730" windowHeight="11160" activeTab="1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ium 61" sheetId="10" r:id="rId7"/>
    <sheet name="Class 8 Med 73 Q" sheetId="11" r:id="rId8"/>
    <sheet name="Class 12 PSG Q" sheetId="24" r:id="rId9"/>
    <sheet name="Class 13 Inter I Q" sheetId="35" r:id="rId10"/>
    <sheet name="Class 15 GP" sheetId="36" r:id="rId11"/>
    <sheet name="Class 16 Prelim FSM Q" sheetId="34" r:id="rId12"/>
    <sheet name="Class 17 Novice FSM Q" sheetId="25" r:id="rId13"/>
    <sheet name="Class 18 Ele FSM Q" sheetId="26" r:id="rId14"/>
    <sheet name="Class 20 Med FSM Q" sheetId="31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1" l="1"/>
  <c r="I18" i="7"/>
  <c r="I12" i="8"/>
  <c r="I13" i="8"/>
  <c r="I11" i="8"/>
  <c r="I16" i="5"/>
  <c r="I13" i="6"/>
  <c r="I12" i="24"/>
  <c r="I11" i="24"/>
  <c r="I11" i="35"/>
  <c r="I11" i="26"/>
  <c r="I11" i="34"/>
  <c r="I11" i="25"/>
  <c r="I12" i="25"/>
  <c r="I14" i="11"/>
  <c r="I12" i="9"/>
  <c r="I14" i="9"/>
  <c r="I11" i="9"/>
  <c r="I17" i="9"/>
  <c r="I19" i="7"/>
  <c r="I16" i="7"/>
  <c r="I14" i="7"/>
  <c r="I12" i="7"/>
  <c r="I11" i="7"/>
  <c r="I13" i="7"/>
  <c r="I15" i="5"/>
  <c r="I13" i="5"/>
  <c r="I12" i="4"/>
  <c r="I14" i="4"/>
  <c r="I11" i="4"/>
  <c r="I13" i="4"/>
  <c r="I10" i="4"/>
  <c r="I14" i="10"/>
  <c r="I13" i="10"/>
  <c r="I12" i="10"/>
  <c r="I11" i="10"/>
  <c r="I13" i="11"/>
  <c r="I11" i="11"/>
  <c r="I12" i="11"/>
  <c r="I16" i="9"/>
  <c r="I15" i="9"/>
  <c r="I13" i="9"/>
  <c r="I17" i="7"/>
  <c r="I15" i="7"/>
  <c r="I12" i="6"/>
  <c r="I15" i="6"/>
  <c r="I11" i="6"/>
  <c r="I14" i="6"/>
  <c r="I16" i="6"/>
  <c r="I17" i="6"/>
  <c r="I14" i="5"/>
  <c r="I11" i="5"/>
  <c r="I12" i="26"/>
  <c r="I12" i="5"/>
</calcChain>
</file>

<file path=xl/sharedStrings.xml><?xml version="1.0" encoding="utf-8"?>
<sst xmlns="http://schemas.openxmlformats.org/spreadsheetml/2006/main" count="651" uniqueCount="234">
  <si>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</si>
  <si>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</si>
  <si>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</si>
  <si>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</si>
  <si>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</si>
  <si>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</si>
  <si>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</si>
  <si>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</si>
  <si>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</si>
  <si>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</si>
  <si>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</si>
  <si>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</si>
  <si>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</si>
  <si>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</si>
  <si>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</si>
  <si>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</si>
  <si>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</si>
  <si>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</si>
  <si>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</si>
  <si>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Time</t>
  </si>
  <si>
    <t>17</t>
  </si>
  <si>
    <t>19</t>
  </si>
  <si>
    <t>12</t>
  </si>
  <si>
    <t xml:space="preserve">Time </t>
  </si>
  <si>
    <t>6</t>
  </si>
  <si>
    <t>11</t>
  </si>
  <si>
    <t>7</t>
  </si>
  <si>
    <t>10</t>
  </si>
  <si>
    <t>31</t>
  </si>
  <si>
    <t>14</t>
  </si>
  <si>
    <t>13</t>
  </si>
  <si>
    <t>24</t>
  </si>
  <si>
    <t>16</t>
  </si>
  <si>
    <t>23</t>
  </si>
  <si>
    <t>Total Points: 340</t>
  </si>
  <si>
    <t>Test/Class : 7 / M61</t>
  </si>
  <si>
    <t>2</t>
  </si>
  <si>
    <t xml:space="preserve">Place </t>
  </si>
  <si>
    <t>8</t>
  </si>
  <si>
    <t>Event Type : BD Reg I-GP + FSM</t>
  </si>
  <si>
    <t/>
  </si>
  <si>
    <t>Test/Class : Medium FSM / 20</t>
  </si>
  <si>
    <t>Total Points: 180</t>
  </si>
  <si>
    <t>Total Points: 260</t>
  </si>
  <si>
    <t>4</t>
  </si>
  <si>
    <t>Total Points: 300</t>
  </si>
  <si>
    <t>Test/Class : 3 /N23</t>
  </si>
  <si>
    <t>Janette Frost</t>
  </si>
  <si>
    <t>26140</t>
  </si>
  <si>
    <t>Test/Class : N37a / 4</t>
  </si>
  <si>
    <t>Total Points: 270</t>
  </si>
  <si>
    <t>Test/Class : 6 / E53</t>
  </si>
  <si>
    <t>Rachel Scott</t>
  </si>
  <si>
    <t>1912209</t>
  </si>
  <si>
    <t>1943432</t>
  </si>
  <si>
    <t>Test/Class : M73 / 8</t>
  </si>
  <si>
    <t>Katie Killin</t>
  </si>
  <si>
    <t>312975</t>
  </si>
  <si>
    <t>Tonafora Jack</t>
  </si>
  <si>
    <t>1944937</t>
  </si>
  <si>
    <t xml:space="preserve">                                      </t>
  </si>
  <si>
    <t>3</t>
  </si>
  <si>
    <t>Claire Conway</t>
  </si>
  <si>
    <t>1940828</t>
  </si>
  <si>
    <t>LVA WINTERS RASCAL</t>
  </si>
  <si>
    <t>1935354</t>
  </si>
  <si>
    <t>1</t>
  </si>
  <si>
    <t>15</t>
  </si>
  <si>
    <t>Annette Scott</t>
  </si>
  <si>
    <t>13110</t>
  </si>
  <si>
    <t>Jackpots Playboy</t>
  </si>
  <si>
    <t>1938269</t>
  </si>
  <si>
    <t xml:space="preserve">Test/Class : E43 /5 </t>
  </si>
  <si>
    <t xml:space="preserve">Total Points: </t>
  </si>
  <si>
    <t>Venue : Brook Farm Training Centre</t>
  </si>
  <si>
    <t>Showgirl madonna</t>
  </si>
  <si>
    <t>Test/Class : PSG / 12</t>
  </si>
  <si>
    <t>Test/Class : Novice FSM / 17</t>
  </si>
  <si>
    <t>Test/Class : Elementary FSM / 18</t>
  </si>
  <si>
    <t xml:space="preserve">Event Type : BD Reg I-GP + FSM </t>
  </si>
  <si>
    <t>Start Date : 5 February 2023</t>
  </si>
  <si>
    <t xml:space="preserve">Judge(s) : Laura Vandervleit </t>
  </si>
  <si>
    <t>25</t>
  </si>
  <si>
    <t>John Osborne</t>
  </si>
  <si>
    <t>1924831</t>
  </si>
  <si>
    <t>CRUGLWYD TANGO</t>
  </si>
  <si>
    <t>1949068</t>
  </si>
  <si>
    <t>Jacqui Bentley</t>
  </si>
  <si>
    <t>1924613</t>
  </si>
  <si>
    <t>Lockhinge Camelot</t>
  </si>
  <si>
    <t>1948788</t>
  </si>
  <si>
    <t>28</t>
  </si>
  <si>
    <t>Hannah Boylan</t>
  </si>
  <si>
    <t>1924855</t>
  </si>
  <si>
    <t>Doylan Chocolatier's Gift</t>
  </si>
  <si>
    <t>1949119</t>
  </si>
  <si>
    <t>Finneguela Obrien</t>
  </si>
  <si>
    <t>1414346</t>
  </si>
  <si>
    <t>Bridgeen</t>
  </si>
  <si>
    <t>1946996</t>
  </si>
  <si>
    <t>Judge(s) : Laura Vandervleit</t>
  </si>
  <si>
    <t>32</t>
  </si>
  <si>
    <t>Rosie Lonergan</t>
  </si>
  <si>
    <t>1513668</t>
  </si>
  <si>
    <t>Aragon House Francesca</t>
  </si>
  <si>
    <t>1945498</t>
  </si>
  <si>
    <t>5</t>
  </si>
  <si>
    <t>Sasha Hurwitz</t>
  </si>
  <si>
    <t>1944262</t>
  </si>
  <si>
    <t>Bambi II</t>
  </si>
  <si>
    <t>Nancy Spencer-Jones</t>
  </si>
  <si>
    <t>1915954</t>
  </si>
  <si>
    <t>Miss Kinky Boots</t>
  </si>
  <si>
    <t>1946649</t>
  </si>
  <si>
    <t>Laura Macdougall</t>
  </si>
  <si>
    <t>400447</t>
  </si>
  <si>
    <t>WfD Champagne Supernova</t>
  </si>
  <si>
    <t>1945367</t>
  </si>
  <si>
    <t>Linda Anderson</t>
  </si>
  <si>
    <t>366579</t>
  </si>
  <si>
    <t>Isanory</t>
  </si>
  <si>
    <t>1834494</t>
  </si>
  <si>
    <t>27</t>
  </si>
  <si>
    <t>Mathieu Smith</t>
  </si>
  <si>
    <t>1410576</t>
  </si>
  <si>
    <t>Ladania I&amp;S</t>
  </si>
  <si>
    <t>1948251</t>
  </si>
  <si>
    <t xml:space="preserve">Judge(s) : Richard Baldwin </t>
  </si>
  <si>
    <t>Sophie Goode</t>
  </si>
  <si>
    <t>1414633</t>
  </si>
  <si>
    <t>Mickey Blue Eyes II</t>
  </si>
  <si>
    <t>1535056</t>
  </si>
  <si>
    <t>35</t>
  </si>
  <si>
    <t>Nicky Champion</t>
  </si>
  <si>
    <t>1812713</t>
  </si>
  <si>
    <t>Starletts Folly</t>
  </si>
  <si>
    <t>1834506</t>
  </si>
  <si>
    <t>Sally Hayes</t>
  </si>
  <si>
    <t>261904</t>
  </si>
  <si>
    <t>Chin Chico B</t>
  </si>
  <si>
    <t>1933118</t>
  </si>
  <si>
    <t>29</t>
  </si>
  <si>
    <t>Mandy Taylor</t>
  </si>
  <si>
    <t>1613062</t>
  </si>
  <si>
    <t>Quilliam Houtiere</t>
  </si>
  <si>
    <t>1634929</t>
  </si>
  <si>
    <t>Judge(s) : Richard Baldwin</t>
  </si>
  <si>
    <t>Zanna Saville</t>
  </si>
  <si>
    <t>1711135</t>
  </si>
  <si>
    <t>Cipriani Herself</t>
  </si>
  <si>
    <t>1833993</t>
  </si>
  <si>
    <t>Jessica Jones</t>
  </si>
  <si>
    <t>1919056</t>
  </si>
  <si>
    <t>Chtromae Linaro</t>
  </si>
  <si>
    <t>1947175</t>
  </si>
  <si>
    <t>Lily Rose Cawley</t>
  </si>
  <si>
    <t>1922771</t>
  </si>
  <si>
    <t>Vinnie</t>
  </si>
  <si>
    <t>1946176</t>
  </si>
  <si>
    <t>Daisy Adamson</t>
  </si>
  <si>
    <t>1919997</t>
  </si>
  <si>
    <t>Sugar Rush I</t>
  </si>
  <si>
    <t>1942376</t>
  </si>
  <si>
    <t>34</t>
  </si>
  <si>
    <t>30</t>
  </si>
  <si>
    <t>Olivia Ciccone</t>
  </si>
  <si>
    <t>1924860</t>
  </si>
  <si>
    <t>Constable ..</t>
  </si>
  <si>
    <t>1949117</t>
  </si>
  <si>
    <t>Cheryl Tuff</t>
  </si>
  <si>
    <t>326631</t>
  </si>
  <si>
    <t>Ritter Sport</t>
  </si>
  <si>
    <t>57307</t>
  </si>
  <si>
    <t>36</t>
  </si>
  <si>
    <t>Jemima Upton</t>
  </si>
  <si>
    <t>377716</t>
  </si>
  <si>
    <t>Centre Stage I</t>
  </si>
  <si>
    <t>1832042</t>
  </si>
  <si>
    <t>Event Type : Reg BD I - GP + FSM</t>
  </si>
  <si>
    <t>Start Date : 5 Febraury 2023</t>
  </si>
  <si>
    <t>33</t>
  </si>
  <si>
    <t>Miss Amanda Bettle</t>
  </si>
  <si>
    <t>28312</t>
  </si>
  <si>
    <t>Murphys Law XII</t>
  </si>
  <si>
    <t>1731329</t>
  </si>
  <si>
    <t>Midnight Cassini</t>
  </si>
  <si>
    <t>49743</t>
  </si>
  <si>
    <t>38</t>
  </si>
  <si>
    <t>Jodie Smith</t>
  </si>
  <si>
    <t>171930</t>
  </si>
  <si>
    <t>Amber V</t>
  </si>
  <si>
    <t>1534555</t>
  </si>
  <si>
    <t>37</t>
  </si>
  <si>
    <t>Laura Payne</t>
  </si>
  <si>
    <t>276561</t>
  </si>
  <si>
    <t>Calvin G</t>
  </si>
  <si>
    <t>44726</t>
  </si>
  <si>
    <t>Test/Class : Prelim FSM / 16</t>
  </si>
  <si>
    <t>Kacey Salter</t>
  </si>
  <si>
    <t>1920953</t>
  </si>
  <si>
    <t>Pine Fever</t>
  </si>
  <si>
    <t>Unreg</t>
  </si>
  <si>
    <t>Tracey Clark</t>
  </si>
  <si>
    <t>59374</t>
  </si>
  <si>
    <t>Beeston Badger (Prince)</t>
  </si>
  <si>
    <t>53227</t>
  </si>
  <si>
    <t>Test/Class : Inter I / 13</t>
  </si>
  <si>
    <t>Test/Class : GP / 15</t>
  </si>
  <si>
    <t>26</t>
  </si>
  <si>
    <t>Nicola Bell</t>
  </si>
  <si>
    <t>65773</t>
  </si>
  <si>
    <t>Don Caledonia</t>
  </si>
  <si>
    <t>52730</t>
  </si>
  <si>
    <t>H/C</t>
  </si>
  <si>
    <t>40</t>
  </si>
  <si>
    <t>Suzanne Dipple</t>
  </si>
  <si>
    <t>403124</t>
  </si>
  <si>
    <t>Sanson De Ligero</t>
  </si>
  <si>
    <t>1945617</t>
  </si>
  <si>
    <t>1B</t>
  </si>
  <si>
    <t>1G</t>
  </si>
  <si>
    <t>1S</t>
  </si>
  <si>
    <t>1B (1st)</t>
  </si>
  <si>
    <t>2B</t>
  </si>
  <si>
    <t>3B</t>
  </si>
  <si>
    <t>4B</t>
  </si>
  <si>
    <t>1S (1st)</t>
  </si>
  <si>
    <t>2S</t>
  </si>
  <si>
    <t>3S</t>
  </si>
  <si>
    <t>4S</t>
  </si>
  <si>
    <t>5S</t>
  </si>
  <si>
    <t>6S</t>
  </si>
  <si>
    <t>1S (1st=)</t>
  </si>
  <si>
    <t>1B (1st=)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</si>
</sst>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1" fontId="6" fillId="0" borderId="1" xfId="0" applyNumberFormat="1" applyFont="1" applyBorder="1"/>
    <xf numFmtId="0" fontId="6" fillId="0" borderId="0" xfId="0" applyFont="1"/>
    <xf numFmtId="164" fontId="6" fillId="0" borderId="1" xfId="0" applyNumberFormat="1" applyFont="1" applyBorder="1"/>
    <xf numFmtId="0" fontId="5" fillId="0" borderId="1" xfId="0" applyFont="1" applyBorder="1"/>
    <xf numFmtId="0" fontId="8" fillId="0" borderId="1" xfId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0" fontId="8" fillId="0" borderId="0" xfId="1" applyFont="1"/>
    <xf numFmtId="0" fontId="9" fillId="0" borderId="1" xfId="0" applyFont="1" applyBorder="1"/>
    <xf numFmtId="10" fontId="9" fillId="0" borderId="1" xfId="0" applyNumberFormat="1" applyFont="1" applyBorder="1"/>
    <xf numFmtId="20" fontId="6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A14" sqref="A14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80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81</v>
      </c>
    </row>
    <row r="8" spans="1:10" ht="18.75" x14ac:dyDescent="0.3">
      <c r="A8" s="3"/>
    </row>
    <row r="9" spans="1:10" ht="20.100000000000001" customHeight="1" x14ac:dyDescent="0.25">
      <c r="A9" s="16" t="s">
        <v>37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6" t="s">
        <v>6</v>
      </c>
      <c r="H9" s="16"/>
      <c r="I9" s="16" t="s">
        <v>8</v>
      </c>
      <c r="J9" s="16" t="s">
        <v>9</v>
      </c>
    </row>
    <row r="10" spans="1:10" ht="20.100000000000001" customHeight="1" x14ac:dyDescent="0.25">
      <c r="A10" s="14" t="s">
        <v>220</v>
      </c>
      <c r="B10" s="12" t="s">
        <v>20</v>
      </c>
      <c r="C10" s="12" t="s">
        <v>96</v>
      </c>
      <c r="D10" s="12" t="s">
        <v>97</v>
      </c>
      <c r="E10" s="12" t="s">
        <v>98</v>
      </c>
      <c r="F10" s="12" t="s">
        <v>99</v>
      </c>
      <c r="G10" s="12" t="s">
        <v>12</v>
      </c>
      <c r="H10" s="26">
        <v>195.5</v>
      </c>
      <c r="I10" s="24">
        <f>H10/290</f>
        <v>0.67413793103448272</v>
      </c>
      <c r="J10" s="12">
        <v>68</v>
      </c>
    </row>
    <row r="11" spans="1:10" s="18" customFormat="1" ht="20.100000000000001" customHeight="1" x14ac:dyDescent="0.25">
      <c r="A11" s="12" t="s">
        <v>221</v>
      </c>
      <c r="B11" s="12" t="s">
        <v>28</v>
      </c>
      <c r="C11" s="12" t="s">
        <v>62</v>
      </c>
      <c r="D11" s="12" t="s">
        <v>63</v>
      </c>
      <c r="E11" s="12" t="s">
        <v>64</v>
      </c>
      <c r="F11" s="12" t="s">
        <v>65</v>
      </c>
      <c r="G11" s="12" t="s">
        <v>14</v>
      </c>
      <c r="H11" s="28">
        <v>185.5</v>
      </c>
      <c r="I11" s="24">
        <f>H11/290</f>
        <v>0.6396551724137931</v>
      </c>
      <c r="J11" s="12">
        <v>63</v>
      </c>
    </row>
    <row r="12" spans="1:10" ht="20.100000000000001" customHeight="1" x14ac:dyDescent="0.25">
      <c r="A12" s="12" t="s">
        <v>222</v>
      </c>
      <c r="B12" s="12" t="s">
        <v>82</v>
      </c>
      <c r="C12" s="12" t="s">
        <v>83</v>
      </c>
      <c r="D12" s="12" t="s">
        <v>84</v>
      </c>
      <c r="E12" s="12" t="s">
        <v>85</v>
      </c>
      <c r="F12" s="12" t="s">
        <v>86</v>
      </c>
      <c r="G12" s="12" t="s">
        <v>13</v>
      </c>
      <c r="H12" s="28">
        <v>209</v>
      </c>
      <c r="I12" s="24">
        <f>H12/290</f>
        <v>0.72068965517241379</v>
      </c>
      <c r="J12" s="12">
        <v>74</v>
      </c>
    </row>
    <row r="13" spans="1:10" ht="20.100000000000001" customHeight="1" x14ac:dyDescent="0.25">
      <c r="A13" s="12" t="s">
        <v>223</v>
      </c>
      <c r="B13" s="12" t="s">
        <v>91</v>
      </c>
      <c r="C13" s="12" t="s">
        <v>92</v>
      </c>
      <c r="D13" s="12" t="s">
        <v>93</v>
      </c>
      <c r="E13" s="12" t="s">
        <v>94</v>
      </c>
      <c r="F13" s="12" t="s">
        <v>95</v>
      </c>
      <c r="G13" s="12" t="s">
        <v>13</v>
      </c>
      <c r="H13" s="12">
        <v>190</v>
      </c>
      <c r="I13" s="24">
        <f>H13/290</f>
        <v>0.65517241379310343</v>
      </c>
      <c r="J13" s="12">
        <v>67</v>
      </c>
    </row>
    <row r="14" spans="1:10" ht="20.100000000000001" customHeight="1" x14ac:dyDescent="0.25">
      <c r="A14" s="12" t="s">
        <v>224</v>
      </c>
      <c r="B14" s="12" t="s">
        <v>61</v>
      </c>
      <c r="C14" s="12" t="s">
        <v>87</v>
      </c>
      <c r="D14" s="12" t="s">
        <v>88</v>
      </c>
      <c r="E14" s="12" t="s">
        <v>89</v>
      </c>
      <c r="F14" s="12" t="s">
        <v>90</v>
      </c>
      <c r="G14" s="12" t="s">
        <v>13</v>
      </c>
      <c r="H14" s="12">
        <v>185</v>
      </c>
      <c r="I14" s="24">
        <f>H14/290</f>
        <v>0.63793103448275867</v>
      </c>
      <c r="J14" s="12">
        <v>64</v>
      </c>
    </row>
    <row r="15" spans="1:10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24"/>
      <c r="J15" s="12"/>
    </row>
    <row r="16" spans="1:10" ht="20.100000000000001" customHeight="1" x14ac:dyDescent="0.25">
      <c r="A16" s="12"/>
      <c r="B16" s="12"/>
      <c r="C16" s="12"/>
      <c r="D16" s="12"/>
      <c r="E16" s="12"/>
      <c r="F16" s="12"/>
      <c r="G16" s="12"/>
      <c r="H16" s="15"/>
      <c r="I16" s="31"/>
      <c r="J16" s="15"/>
    </row>
  </sheetData>
  <sortState xmlns:xlrd2="http://schemas.microsoft.com/office/spreadsheetml/2017/richdata2" ref="A10:J14">
    <sortCondition ref="G10:G14" customList="Gold,Silver,Bronze"/>
    <sortCondition descending="1" ref="H10:H14"/>
    <sortCondition descending="1" ref="J10:J14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3F00-831A-4B73-8E23-8799323231CC}">
  <dimension ref="A1:J13"/>
  <sheetViews>
    <sheetView workbookViewId="0">
      <selection activeCell="H6" sqref="H6"/>
    </sheetView>
  </sheetViews>
  <sheetFormatPr defaultRowHeight="15" x14ac:dyDescent="0.25"/>
  <cols>
    <col min="3" max="3" width="18.140625" customWidth="1"/>
    <col min="5" max="5" width="19.5703125" customWidth="1"/>
  </cols>
  <sheetData>
    <row r="1" spans="1:10" ht="18.75" x14ac:dyDescent="0.3">
      <c r="A1" s="3" t="s">
        <v>74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79</v>
      </c>
      <c r="I3" s="19"/>
    </row>
    <row r="4" spans="1:10" ht="18.75" x14ac:dyDescent="0.3">
      <c r="A4" s="3" t="s">
        <v>80</v>
      </c>
      <c r="I4" s="19"/>
    </row>
    <row r="5" spans="1:10" ht="18.75" x14ac:dyDescent="0.3">
      <c r="A5" s="3" t="s">
        <v>206</v>
      </c>
      <c r="I5" s="19"/>
    </row>
    <row r="6" spans="1:10" ht="18.75" x14ac:dyDescent="0.3">
      <c r="A6" s="3" t="s">
        <v>34</v>
      </c>
      <c r="I6" s="19"/>
    </row>
    <row r="7" spans="1:10" ht="18.75" x14ac:dyDescent="0.3">
      <c r="A7" s="3" t="s">
        <v>146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2" t="s">
        <v>221</v>
      </c>
      <c r="B11" s="12" t="s">
        <v>33</v>
      </c>
      <c r="C11" s="12" t="s">
        <v>47</v>
      </c>
      <c r="D11" s="12" t="s">
        <v>48</v>
      </c>
      <c r="E11" s="12" t="s">
        <v>185</v>
      </c>
      <c r="F11" s="12" t="s">
        <v>186</v>
      </c>
      <c r="G11" s="12" t="s">
        <v>14</v>
      </c>
      <c r="H11" s="12">
        <v>218.5</v>
      </c>
      <c r="I11" s="24">
        <f>H11/340</f>
        <v>0.64264705882352946</v>
      </c>
      <c r="J11" s="12">
        <v>13</v>
      </c>
    </row>
    <row r="12" spans="1:10" ht="20.100000000000001" customHeight="1" x14ac:dyDescent="0.25">
      <c r="A12" s="12"/>
      <c r="B12" s="12"/>
      <c r="C12" s="12"/>
      <c r="D12" s="12"/>
      <c r="E12" s="12"/>
      <c r="F12" s="12"/>
      <c r="G12" s="12"/>
      <c r="H12" s="12"/>
      <c r="I12" s="24"/>
      <c r="J12" s="12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25"/>
      <c r="J1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FC1B-6AF4-4EAB-B86F-67BBB3D0A2D9}">
  <dimension ref="A1:J14"/>
  <sheetViews>
    <sheetView workbookViewId="0">
      <selection activeCell="A11" sqref="A11"/>
    </sheetView>
  </sheetViews>
  <sheetFormatPr defaultRowHeight="15" x14ac:dyDescent="0.25"/>
  <cols>
    <col min="3" max="3" width="15" customWidth="1"/>
    <col min="5" max="5" width="16.28515625" customWidth="1"/>
  </cols>
  <sheetData>
    <row r="1" spans="1:10" ht="18.75" x14ac:dyDescent="0.3">
      <c r="A1" s="3" t="s">
        <v>74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79</v>
      </c>
      <c r="I3" s="19"/>
    </row>
    <row r="4" spans="1:10" ht="18.75" x14ac:dyDescent="0.3">
      <c r="A4" s="3" t="s">
        <v>80</v>
      </c>
      <c r="I4" s="19"/>
    </row>
    <row r="5" spans="1:10" ht="18.75" x14ac:dyDescent="0.3">
      <c r="A5" s="3" t="s">
        <v>207</v>
      </c>
      <c r="I5" s="19"/>
    </row>
    <row r="6" spans="1:10" ht="18.75" x14ac:dyDescent="0.3">
      <c r="A6" s="3" t="s">
        <v>73</v>
      </c>
      <c r="I6" s="19"/>
    </row>
    <row r="7" spans="1:10" ht="18.75" x14ac:dyDescent="0.3">
      <c r="A7" s="3" t="s">
        <v>146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2" t="s">
        <v>213</v>
      </c>
      <c r="B11" s="12" t="s">
        <v>208</v>
      </c>
      <c r="C11" s="12" t="s">
        <v>209</v>
      </c>
      <c r="D11" s="12" t="s">
        <v>210</v>
      </c>
      <c r="E11" s="12" t="s">
        <v>211</v>
      </c>
      <c r="F11" s="12" t="s">
        <v>212</v>
      </c>
      <c r="G11" s="12" t="s">
        <v>213</v>
      </c>
      <c r="H11" s="12" t="s">
        <v>213</v>
      </c>
      <c r="I11" s="24" t="s">
        <v>213</v>
      </c>
      <c r="J11" s="12" t="s">
        <v>213</v>
      </c>
    </row>
    <row r="12" spans="1:10" ht="20.100000000000001" customHeight="1" x14ac:dyDescent="0.25">
      <c r="A12" s="12"/>
      <c r="B12" s="12"/>
      <c r="C12" s="12"/>
      <c r="D12" s="12"/>
      <c r="E12" s="12"/>
      <c r="F12" s="12"/>
      <c r="G12" s="12"/>
      <c r="H12" s="12"/>
      <c r="I12" s="24"/>
      <c r="J12" s="12"/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24"/>
      <c r="J13" s="12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25"/>
      <c r="J14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CC1D-3787-4691-ADA4-FB054B3C0C5F}">
  <dimension ref="A1:J14"/>
  <sheetViews>
    <sheetView workbookViewId="0">
      <selection activeCell="B11" sqref="B11"/>
    </sheetView>
  </sheetViews>
  <sheetFormatPr defaultRowHeight="15" x14ac:dyDescent="0.25"/>
  <cols>
    <col min="3" max="3" width="16.140625" customWidth="1"/>
    <col min="5" max="5" width="14.28515625" customWidth="1"/>
    <col min="6" max="6" width="11.140625" customWidth="1"/>
  </cols>
  <sheetData>
    <row r="1" spans="1:10" ht="18.75" x14ac:dyDescent="0.3">
      <c r="A1" s="3" t="s">
        <v>74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79</v>
      </c>
      <c r="I3" s="19"/>
    </row>
    <row r="4" spans="1:10" ht="18.75" x14ac:dyDescent="0.3">
      <c r="A4" s="3" t="s">
        <v>80</v>
      </c>
      <c r="I4" s="19"/>
    </row>
    <row r="5" spans="1:10" ht="18.75" x14ac:dyDescent="0.3">
      <c r="A5" s="3" t="s">
        <v>197</v>
      </c>
      <c r="I5" s="19"/>
    </row>
    <row r="6" spans="1:10" ht="18.75" x14ac:dyDescent="0.3">
      <c r="A6" s="3" t="s">
        <v>42</v>
      </c>
      <c r="I6" s="19"/>
    </row>
    <row r="7" spans="1:10" ht="18.75" x14ac:dyDescent="0.3">
      <c r="A7" s="3" t="s">
        <v>81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33" t="s">
        <v>219</v>
      </c>
      <c r="B11" s="33" t="s">
        <v>24</v>
      </c>
      <c r="C11" s="33" t="s">
        <v>198</v>
      </c>
      <c r="D11" s="33" t="s">
        <v>199</v>
      </c>
      <c r="E11" s="33" t="s">
        <v>200</v>
      </c>
      <c r="F11" s="33" t="s">
        <v>201</v>
      </c>
      <c r="G11" s="33" t="s">
        <v>13</v>
      </c>
      <c r="H11" s="33">
        <v>129</v>
      </c>
      <c r="I11" s="34">
        <f>H11/180</f>
        <v>0.71666666666666667</v>
      </c>
      <c r="J11" s="33">
        <v>66</v>
      </c>
    </row>
    <row r="12" spans="1:10" ht="20.100000000000001" customHeight="1" x14ac:dyDescent="0.25">
      <c r="A12" s="33"/>
      <c r="B12" s="33"/>
      <c r="C12" s="33"/>
      <c r="D12" s="33"/>
      <c r="E12" s="33"/>
      <c r="F12" s="33"/>
      <c r="G12" s="33"/>
      <c r="H12" s="33"/>
      <c r="I12" s="34"/>
      <c r="J12" s="33"/>
    </row>
    <row r="13" spans="1:10" ht="15.75" x14ac:dyDescent="0.25">
      <c r="A13" s="12"/>
      <c r="B13" s="12"/>
      <c r="C13" s="12"/>
      <c r="D13" s="12"/>
      <c r="E13" s="12"/>
      <c r="F13" s="12"/>
      <c r="G13" s="12"/>
      <c r="H13" s="1"/>
      <c r="I13" s="25"/>
      <c r="J13" s="1"/>
    </row>
    <row r="14" spans="1:10" x14ac:dyDescent="0.25">
      <c r="I14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2"/>
  <sheetViews>
    <sheetView workbookViewId="0">
      <selection activeCell="A12" sqref="A12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9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80</v>
      </c>
    </row>
    <row r="5" spans="1:10" ht="18.75" x14ac:dyDescent="0.3">
      <c r="A5" s="3" t="s">
        <v>77</v>
      </c>
    </row>
    <row r="6" spans="1:10" ht="18.75" x14ac:dyDescent="0.3">
      <c r="A6" s="3" t="s">
        <v>42</v>
      </c>
    </row>
    <row r="7" spans="1:10" ht="18.75" x14ac:dyDescent="0.3">
      <c r="A7" s="3" t="s">
        <v>81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221</v>
      </c>
      <c r="B11" s="12" t="s">
        <v>32</v>
      </c>
      <c r="C11" s="12" t="s">
        <v>137</v>
      </c>
      <c r="D11" s="12" t="s">
        <v>138</v>
      </c>
      <c r="E11" s="12" t="s">
        <v>139</v>
      </c>
      <c r="F11" s="12" t="s">
        <v>140</v>
      </c>
      <c r="G11" s="12" t="s">
        <v>14</v>
      </c>
      <c r="H11" s="12">
        <v>121.5</v>
      </c>
      <c r="I11" s="24">
        <f>H11/180</f>
        <v>0.67500000000000004</v>
      </c>
      <c r="J11" s="12">
        <v>61.5</v>
      </c>
    </row>
    <row r="12" spans="1:10" ht="20.100000000000001" customHeight="1" x14ac:dyDescent="0.25">
      <c r="A12" s="12" t="s">
        <v>219</v>
      </c>
      <c r="B12" s="12" t="s">
        <v>21</v>
      </c>
      <c r="C12" s="12" t="s">
        <v>56</v>
      </c>
      <c r="D12" s="12" t="s">
        <v>57</v>
      </c>
      <c r="E12" s="12" t="s">
        <v>58</v>
      </c>
      <c r="F12" s="12" t="s">
        <v>59</v>
      </c>
      <c r="G12" s="12" t="s">
        <v>13</v>
      </c>
      <c r="H12" s="12">
        <v>118</v>
      </c>
      <c r="I12" s="24">
        <f>H12/180</f>
        <v>0.65555555555555556</v>
      </c>
      <c r="J12" s="12">
        <v>62.5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6"/>
  <sheetViews>
    <sheetView workbookViewId="0">
      <selection activeCell="A12" sqref="A12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74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39</v>
      </c>
      <c r="I3" s="19"/>
    </row>
    <row r="4" spans="1:10" ht="18.75" x14ac:dyDescent="0.3">
      <c r="A4" s="3" t="s">
        <v>80</v>
      </c>
      <c r="I4" s="19"/>
    </row>
    <row r="5" spans="1:10" ht="18.75" x14ac:dyDescent="0.3">
      <c r="A5" s="3" t="s">
        <v>78</v>
      </c>
      <c r="I5" s="19"/>
    </row>
    <row r="6" spans="1:10" ht="18.75" x14ac:dyDescent="0.3">
      <c r="A6" s="3" t="s">
        <v>43</v>
      </c>
      <c r="I6" s="19"/>
    </row>
    <row r="7" spans="1:10" ht="18.75" x14ac:dyDescent="0.3">
      <c r="A7" s="3" t="s">
        <v>127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221</v>
      </c>
      <c r="B11" s="12" t="s">
        <v>26</v>
      </c>
      <c r="C11" s="12" t="s">
        <v>202</v>
      </c>
      <c r="D11" s="12" t="s">
        <v>203</v>
      </c>
      <c r="E11" s="12" t="s">
        <v>204</v>
      </c>
      <c r="F11" s="12" t="s">
        <v>205</v>
      </c>
      <c r="G11" s="12" t="s">
        <v>14</v>
      </c>
      <c r="H11" s="12">
        <v>167.5</v>
      </c>
      <c r="I11" s="24">
        <f t="shared" ref="I11" si="0">H11/260</f>
        <v>0.64423076923076927</v>
      </c>
      <c r="J11" s="12">
        <v>86.5</v>
      </c>
    </row>
    <row r="12" spans="1:10" ht="20.100000000000001" customHeight="1" x14ac:dyDescent="0.25">
      <c r="A12" s="12" t="s">
        <v>219</v>
      </c>
      <c r="B12" s="12" t="s">
        <v>44</v>
      </c>
      <c r="C12" s="12" t="s">
        <v>147</v>
      </c>
      <c r="D12" s="12" t="s">
        <v>148</v>
      </c>
      <c r="E12" s="12" t="s">
        <v>149</v>
      </c>
      <c r="F12" s="12" t="s">
        <v>150</v>
      </c>
      <c r="G12" s="12" t="s">
        <v>13</v>
      </c>
      <c r="H12" s="12">
        <v>179.5</v>
      </c>
      <c r="I12" s="24">
        <f>H12/260</f>
        <v>0.69038461538461537</v>
      </c>
      <c r="J12" s="12">
        <v>91.5</v>
      </c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24"/>
      <c r="J13" s="12"/>
    </row>
    <row r="14" spans="1:10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24"/>
      <c r="J14" s="12"/>
    </row>
    <row r="15" spans="1:10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24"/>
      <c r="J15" s="12"/>
    </row>
    <row r="16" spans="1:10" ht="20.100000000000001" customHeight="1" x14ac:dyDescent="0.25">
      <c r="A16" s="12"/>
      <c r="B16" s="12"/>
      <c r="C16" s="12"/>
      <c r="D16" s="12"/>
      <c r="E16" s="12"/>
      <c r="F16" s="12"/>
      <c r="G16" s="12"/>
      <c r="H16" s="12"/>
      <c r="I16" s="24"/>
      <c r="J16" s="12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C56-E057-4711-91C6-6FD4805A84D9}">
  <dimension ref="A1:J16"/>
  <sheetViews>
    <sheetView workbookViewId="0">
      <selection activeCell="C18" sqref="C18"/>
    </sheetView>
  </sheetViews>
  <sheetFormatPr defaultRowHeight="15" x14ac:dyDescent="0.25"/>
  <cols>
    <col min="3" max="3" width="18" customWidth="1"/>
    <col min="5" max="5" width="16.140625" customWidth="1"/>
    <col min="9" max="9" width="9.140625" style="19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39</v>
      </c>
    </row>
    <row r="4" spans="1:10" ht="18.75" x14ac:dyDescent="0.3">
      <c r="A4" s="3" t="s">
        <v>80</v>
      </c>
    </row>
    <row r="5" spans="1:10" ht="18.75" x14ac:dyDescent="0.3">
      <c r="A5" s="3" t="s">
        <v>41</v>
      </c>
    </row>
    <row r="6" spans="1:10" ht="18.75" x14ac:dyDescent="0.3">
      <c r="A6" s="3" t="s">
        <v>45</v>
      </c>
    </row>
    <row r="7" spans="1:10" ht="18.75" x14ac:dyDescent="0.3">
      <c r="A7" s="3" t="s">
        <v>127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35" t="s">
        <v>221</v>
      </c>
      <c r="B11" s="12" t="s">
        <v>187</v>
      </c>
      <c r="C11" s="12" t="s">
        <v>188</v>
      </c>
      <c r="D11" s="12" t="s">
        <v>189</v>
      </c>
      <c r="E11" s="12" t="s">
        <v>190</v>
      </c>
      <c r="F11" s="12" t="s">
        <v>191</v>
      </c>
      <c r="G11" s="12" t="s">
        <v>14</v>
      </c>
      <c r="H11" s="12">
        <v>211</v>
      </c>
      <c r="I11" s="24">
        <f>H11/300</f>
        <v>0.70333333333333337</v>
      </c>
      <c r="J11" s="12">
        <v>108</v>
      </c>
    </row>
    <row r="12" spans="1:10" ht="20.100000000000001" customHeight="1" x14ac:dyDescent="0.25">
      <c r="A12" s="12" t="s">
        <v>227</v>
      </c>
      <c r="B12" s="12" t="s">
        <v>180</v>
      </c>
      <c r="C12" s="12" t="s">
        <v>181</v>
      </c>
      <c r="D12" s="12" t="s">
        <v>182</v>
      </c>
      <c r="E12" s="12" t="s">
        <v>183</v>
      </c>
      <c r="F12" s="12" t="s">
        <v>184</v>
      </c>
      <c r="G12" s="12" t="s">
        <v>14</v>
      </c>
      <c r="H12" s="12">
        <v>203</v>
      </c>
      <c r="I12" s="24">
        <v>0.67669999999999997</v>
      </c>
      <c r="J12" s="12">
        <v>105</v>
      </c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24"/>
      <c r="J13" s="12"/>
    </row>
    <row r="14" spans="1:10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24"/>
      <c r="J14" s="12"/>
    </row>
    <row r="15" spans="1:10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24"/>
      <c r="J15" s="12"/>
    </row>
    <row r="16" spans="1:10" ht="20.100000000000001" customHeight="1" x14ac:dyDescent="0.25">
      <c r="A16" s="12"/>
      <c r="B16" s="12"/>
      <c r="C16" s="12"/>
      <c r="D16" s="12"/>
      <c r="E16" s="12"/>
      <c r="F16" s="12"/>
      <c r="G16" s="12"/>
      <c r="H16" s="12"/>
      <c r="I16" s="24"/>
      <c r="J16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abSelected="1" topLeftCell="A3" workbookViewId="0">
      <selection activeCell="J13" sqref="J13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9" bestFit="1" customWidth="1"/>
    <col min="11" max="11" width="12.140625" customWidth="1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39</v>
      </c>
    </row>
    <row r="4" spans="1:10" ht="18.75" x14ac:dyDescent="0.3">
      <c r="A4" s="3" t="s">
        <v>80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100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6" t="s">
        <v>37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220</v>
      </c>
      <c r="B11" s="12" t="s">
        <v>101</v>
      </c>
      <c r="C11" s="12" t="s">
        <v>102</v>
      </c>
      <c r="D11" s="12" t="s">
        <v>103</v>
      </c>
      <c r="E11" s="12" t="s">
        <v>104</v>
      </c>
      <c r="F11" s="12" t="s">
        <v>105</v>
      </c>
      <c r="G11" s="12" t="s">
        <v>12</v>
      </c>
      <c r="H11" s="13">
        <v>160</v>
      </c>
      <c r="I11" s="22">
        <f t="shared" ref="I11:I16" si="0">H11/240</f>
        <v>0.66666666666666663</v>
      </c>
      <c r="J11" s="13">
        <v>67</v>
      </c>
    </row>
    <row r="12" spans="1:10" ht="20.100000000000001" customHeight="1" x14ac:dyDescent="0.25">
      <c r="A12" s="12" t="s">
        <v>221</v>
      </c>
      <c r="B12" s="12" t="s">
        <v>28</v>
      </c>
      <c r="C12" s="12" t="s">
        <v>62</v>
      </c>
      <c r="D12" s="12" t="s">
        <v>63</v>
      </c>
      <c r="E12" s="12" t="s">
        <v>64</v>
      </c>
      <c r="F12" s="12" t="s">
        <v>65</v>
      </c>
      <c r="G12" s="12" t="s">
        <v>14</v>
      </c>
      <c r="H12" s="13">
        <v>154.5</v>
      </c>
      <c r="I12" s="22">
        <f t="shared" si="0"/>
        <v>0.64375000000000004</v>
      </c>
      <c r="J12" s="13">
        <v>65</v>
      </c>
    </row>
    <row r="13" spans="1:10" ht="20.100000000000001" customHeight="1" x14ac:dyDescent="0.25">
      <c r="A13" s="12" t="s">
        <v>222</v>
      </c>
      <c r="B13" s="12" t="s">
        <v>25</v>
      </c>
      <c r="C13" s="12" t="s">
        <v>110</v>
      </c>
      <c r="D13" s="12" t="s">
        <v>111</v>
      </c>
      <c r="E13" s="12" t="s">
        <v>112</v>
      </c>
      <c r="F13" s="12" t="s">
        <v>113</v>
      </c>
      <c r="G13" s="12" t="s">
        <v>13</v>
      </c>
      <c r="H13" s="13">
        <v>167.5</v>
      </c>
      <c r="I13" s="22">
        <f t="shared" si="0"/>
        <v>0.69791666666666663</v>
      </c>
      <c r="J13" s="13">
        <v>70</v>
      </c>
    </row>
    <row r="14" spans="1:10" ht="20.100000000000001" customHeight="1" x14ac:dyDescent="0.25">
      <c r="A14" s="12" t="s">
        <v>223</v>
      </c>
      <c r="B14" s="12" t="s">
        <v>82</v>
      </c>
      <c r="C14" s="12" t="s">
        <v>83</v>
      </c>
      <c r="D14" s="12" t="s">
        <v>84</v>
      </c>
      <c r="E14" s="12" t="s">
        <v>85</v>
      </c>
      <c r="F14" s="12" t="s">
        <v>86</v>
      </c>
      <c r="G14" s="12" t="s">
        <v>13</v>
      </c>
      <c r="H14" s="13">
        <v>166</v>
      </c>
      <c r="I14" s="22">
        <f t="shared" si="0"/>
        <v>0.69166666666666665</v>
      </c>
      <c r="J14" s="13">
        <v>69</v>
      </c>
    </row>
    <row r="15" spans="1:10" ht="20.100000000000001" customHeight="1" x14ac:dyDescent="0.25">
      <c r="A15" s="12" t="s">
        <v>224</v>
      </c>
      <c r="B15" s="12" t="s">
        <v>106</v>
      </c>
      <c r="C15" s="12" t="s">
        <v>107</v>
      </c>
      <c r="D15" s="12" t="s">
        <v>108</v>
      </c>
      <c r="E15" s="12" t="s">
        <v>109</v>
      </c>
      <c r="F15" s="12" t="s">
        <v>108</v>
      </c>
      <c r="G15" s="12" t="s">
        <v>13</v>
      </c>
      <c r="H15" s="13">
        <v>155.5</v>
      </c>
      <c r="I15" s="22">
        <f t="shared" si="0"/>
        <v>0.6479166666666667</v>
      </c>
      <c r="J15" s="13">
        <v>66</v>
      </c>
    </row>
    <row r="16" spans="1:10" ht="20.100000000000001" customHeight="1" x14ac:dyDescent="0.25">
      <c r="A16" s="12" t="s">
        <v>225</v>
      </c>
      <c r="B16" s="12" t="s">
        <v>61</v>
      </c>
      <c r="C16" s="12" t="s">
        <v>87</v>
      </c>
      <c r="D16" s="12" t="s">
        <v>88</v>
      </c>
      <c r="E16" s="12" t="s">
        <v>89</v>
      </c>
      <c r="F16" s="12" t="s">
        <v>90</v>
      </c>
      <c r="G16" s="12" t="s">
        <v>13</v>
      </c>
      <c r="H16" s="13">
        <v>149.5</v>
      </c>
      <c r="I16" s="22">
        <f t="shared" si="0"/>
        <v>0.62291666666666667</v>
      </c>
      <c r="J16" s="13">
        <v>63</v>
      </c>
    </row>
    <row r="17" spans="1:10" ht="20.100000000000001" customHeight="1" x14ac:dyDescent="0.25">
      <c r="A17" s="12"/>
      <c r="B17" s="12"/>
      <c r="C17" s="12"/>
      <c r="D17" s="12"/>
      <c r="E17" s="12"/>
      <c r="F17" s="12"/>
      <c r="G17" s="12"/>
      <c r="H17" s="13"/>
      <c r="I17" s="22"/>
      <c r="J17" s="13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6" workbookViewId="0">
      <selection activeCell="A17" sqref="A17"/>
    </sheetView>
  </sheetViews>
  <sheetFormatPr defaultRowHeight="15.75" x14ac:dyDescent="0.25"/>
  <cols>
    <col min="3" max="3" width="22.140625" customWidth="1"/>
    <col min="4" max="4" width="12.140625" customWidth="1"/>
    <col min="5" max="5" width="25.7109375" customWidth="1"/>
    <col min="8" max="8" width="9.140625" style="27"/>
    <col min="9" max="9" width="9.140625" style="19"/>
    <col min="10" max="10" width="9.140625" style="27"/>
  </cols>
  <sheetData>
    <row r="1" spans="1:10" ht="18.75" x14ac:dyDescent="0.3">
      <c r="A1" s="3" t="s">
        <v>74</v>
      </c>
    </row>
    <row r="2" spans="1:10" ht="18.75" x14ac:dyDescent="0.3">
      <c r="A2" s="3" t="s">
        <v>18</v>
      </c>
    </row>
    <row r="3" spans="1:10" ht="18.75" x14ac:dyDescent="0.3">
      <c r="A3" s="3" t="s">
        <v>39</v>
      </c>
    </row>
    <row r="4" spans="1:10" ht="18.75" x14ac:dyDescent="0.3">
      <c r="A4" s="3" t="s">
        <v>80</v>
      </c>
    </row>
    <row r="5" spans="1:10" ht="18.75" x14ac:dyDescent="0.3">
      <c r="A5" s="3" t="s">
        <v>46</v>
      </c>
    </row>
    <row r="6" spans="1:10" ht="18.75" x14ac:dyDescent="0.3">
      <c r="A6" s="3" t="s">
        <v>17</v>
      </c>
    </row>
    <row r="7" spans="1:10" ht="18.75" x14ac:dyDescent="0.3">
      <c r="A7" s="3" t="s">
        <v>100</v>
      </c>
    </row>
    <row r="9" spans="1:10" x14ac:dyDescent="0.25">
      <c r="A9" s="2"/>
      <c r="B9" s="2"/>
      <c r="C9" s="2"/>
      <c r="D9" s="2"/>
      <c r="E9" s="2"/>
      <c r="F9" s="2"/>
      <c r="G9" s="2"/>
      <c r="H9" s="32"/>
      <c r="I9" s="20"/>
      <c r="J9" s="32"/>
    </row>
    <row r="10" spans="1:10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220</v>
      </c>
      <c r="B11" s="12" t="s">
        <v>101</v>
      </c>
      <c r="C11" s="12" t="s">
        <v>102</v>
      </c>
      <c r="D11" s="12" t="s">
        <v>103</v>
      </c>
      <c r="E11" s="12" t="s">
        <v>104</v>
      </c>
      <c r="F11" s="12" t="s">
        <v>105</v>
      </c>
      <c r="G11" s="12" t="s">
        <v>12</v>
      </c>
      <c r="H11" s="12">
        <v>162.5</v>
      </c>
      <c r="I11" s="24">
        <f t="shared" ref="I11:I17" si="0">H11/240</f>
        <v>0.67708333333333337</v>
      </c>
      <c r="J11" s="12">
        <v>41.5</v>
      </c>
    </row>
    <row r="12" spans="1:10" ht="20.100000000000001" customHeight="1" x14ac:dyDescent="0.25">
      <c r="A12" s="12" t="s">
        <v>226</v>
      </c>
      <c r="B12" s="12" t="s">
        <v>122</v>
      </c>
      <c r="C12" s="12" t="s">
        <v>68</v>
      </c>
      <c r="D12" s="12" t="s">
        <v>69</v>
      </c>
      <c r="E12" s="12" t="s">
        <v>70</v>
      </c>
      <c r="F12" s="12" t="s">
        <v>71</v>
      </c>
      <c r="G12" s="12" t="s">
        <v>14</v>
      </c>
      <c r="H12" s="12">
        <v>169.5</v>
      </c>
      <c r="I12" s="24">
        <f t="shared" si="0"/>
        <v>0.70625000000000004</v>
      </c>
      <c r="J12" s="12">
        <v>43</v>
      </c>
    </row>
    <row r="13" spans="1:10" ht="20.100000000000001" customHeight="1" x14ac:dyDescent="0.25">
      <c r="A13" s="12" t="s">
        <v>227</v>
      </c>
      <c r="B13" s="12" t="s">
        <v>38</v>
      </c>
      <c r="C13" s="12" t="s">
        <v>123</v>
      </c>
      <c r="D13" s="12" t="s">
        <v>124</v>
      </c>
      <c r="E13" s="12" t="s">
        <v>125</v>
      </c>
      <c r="F13" s="12" t="s">
        <v>126</v>
      </c>
      <c r="G13" s="12" t="s">
        <v>14</v>
      </c>
      <c r="H13" s="12">
        <v>167</v>
      </c>
      <c r="I13" s="24">
        <f t="shared" si="0"/>
        <v>0.6958333333333333</v>
      </c>
      <c r="J13" s="12">
        <v>42</v>
      </c>
    </row>
    <row r="14" spans="1:10" ht="20.100000000000001" customHeight="1" x14ac:dyDescent="0.25">
      <c r="A14" s="12" t="s">
        <v>228</v>
      </c>
      <c r="B14" s="12" t="s">
        <v>20</v>
      </c>
      <c r="C14" s="12" t="s">
        <v>96</v>
      </c>
      <c r="D14" s="12" t="s">
        <v>97</v>
      </c>
      <c r="E14" s="12" t="s">
        <v>98</v>
      </c>
      <c r="F14" s="12" t="s">
        <v>99</v>
      </c>
      <c r="G14" s="12" t="s">
        <v>14</v>
      </c>
      <c r="H14" s="12">
        <v>157.5</v>
      </c>
      <c r="I14" s="24">
        <f t="shared" si="0"/>
        <v>0.65625</v>
      </c>
      <c r="J14" s="12">
        <v>39</v>
      </c>
    </row>
    <row r="15" spans="1:10" ht="20.100000000000001" customHeight="1" x14ac:dyDescent="0.25">
      <c r="A15" s="12" t="s">
        <v>229</v>
      </c>
      <c r="B15" s="12" t="s">
        <v>214</v>
      </c>
      <c r="C15" s="12" t="s">
        <v>215</v>
      </c>
      <c r="D15" s="12" t="s">
        <v>216</v>
      </c>
      <c r="E15" s="12" t="s">
        <v>217</v>
      </c>
      <c r="F15" s="12" t="s">
        <v>218</v>
      </c>
      <c r="G15" s="12" t="s">
        <v>14</v>
      </c>
      <c r="H15" s="12">
        <v>150</v>
      </c>
      <c r="I15" s="24">
        <f t="shared" si="0"/>
        <v>0.625</v>
      </c>
      <c r="J15" s="12">
        <v>39</v>
      </c>
    </row>
    <row r="16" spans="1:10" ht="20.100000000000001" customHeight="1" x14ac:dyDescent="0.25">
      <c r="A16" s="12" t="s">
        <v>230</v>
      </c>
      <c r="B16" s="12" t="s">
        <v>22</v>
      </c>
      <c r="C16" s="12" t="s">
        <v>114</v>
      </c>
      <c r="D16" s="12" t="s">
        <v>115</v>
      </c>
      <c r="E16" s="12" t="s">
        <v>116</v>
      </c>
      <c r="F16" s="12" t="s">
        <v>117</v>
      </c>
      <c r="G16" s="12" t="s">
        <v>14</v>
      </c>
      <c r="H16" s="12">
        <v>145</v>
      </c>
      <c r="I16" s="24">
        <f t="shared" si="0"/>
        <v>0.60416666666666663</v>
      </c>
      <c r="J16" s="12">
        <v>37.5</v>
      </c>
    </row>
    <row r="17" spans="1:10" ht="20.100000000000001" customHeight="1" x14ac:dyDescent="0.25">
      <c r="A17" s="14" t="s">
        <v>231</v>
      </c>
      <c r="B17" s="12" t="s">
        <v>29</v>
      </c>
      <c r="C17" s="12" t="s">
        <v>118</v>
      </c>
      <c r="D17" s="12" t="s">
        <v>119</v>
      </c>
      <c r="E17" s="12" t="s">
        <v>120</v>
      </c>
      <c r="F17" s="12" t="s">
        <v>121</v>
      </c>
      <c r="G17" s="12" t="s">
        <v>14</v>
      </c>
      <c r="H17" s="12">
        <v>142.5</v>
      </c>
      <c r="I17" s="24">
        <f t="shared" si="0"/>
        <v>0.59375</v>
      </c>
      <c r="J17" s="12">
        <v>35.5</v>
      </c>
    </row>
    <row r="18" spans="1:10" ht="20.100000000000001" customHeight="1" x14ac:dyDescent="0.25">
      <c r="A18" s="12"/>
      <c r="B18" s="12"/>
      <c r="C18" s="12"/>
      <c r="D18" s="12"/>
      <c r="E18" s="12"/>
      <c r="F18" s="12"/>
      <c r="G18" s="12"/>
      <c r="H18" s="12"/>
      <c r="I18" s="24"/>
      <c r="J18" s="12"/>
    </row>
    <row r="19" spans="1:10" ht="20.100000000000001" customHeight="1" x14ac:dyDescent="0.25">
      <c r="A19" s="12"/>
      <c r="B19" s="12"/>
      <c r="C19" s="12"/>
      <c r="D19" s="12"/>
      <c r="E19" s="12"/>
      <c r="F19" s="12"/>
      <c r="G19" s="12"/>
      <c r="H19" s="12"/>
      <c r="I19" s="24"/>
      <c r="J19" s="12"/>
    </row>
    <row r="20" spans="1:10" ht="20.100000000000001" customHeight="1" x14ac:dyDescent="0.25">
      <c r="A20" s="12"/>
      <c r="B20" s="12"/>
      <c r="C20" s="12"/>
      <c r="D20" s="12"/>
      <c r="E20" s="12"/>
      <c r="F20" s="12"/>
      <c r="G20" s="12"/>
      <c r="H20" s="12"/>
      <c r="I20" s="24"/>
      <c r="J20" s="12"/>
    </row>
    <row r="21" spans="1:10" ht="20.100000000000001" customHeight="1" x14ac:dyDescent="0.25">
      <c r="A21" s="12"/>
      <c r="B21" s="12"/>
      <c r="C21" s="12"/>
      <c r="D21" s="12"/>
      <c r="E21" s="12"/>
      <c r="F21" s="12"/>
      <c r="G21" s="12"/>
      <c r="H21" s="12"/>
      <c r="I21" s="24"/>
      <c r="J21" s="12"/>
    </row>
    <row r="22" spans="1:10" ht="20.100000000000001" customHeight="1" x14ac:dyDescent="0.25">
      <c r="A22" s="12"/>
      <c r="B22" s="12"/>
      <c r="C22" s="12"/>
      <c r="D22" s="12"/>
      <c r="E22" s="12"/>
      <c r="F22" s="12"/>
      <c r="G22" s="12"/>
      <c r="H22" s="12"/>
      <c r="I22" s="24"/>
      <c r="J22" s="12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topLeftCell="A4" workbookViewId="0">
      <selection activeCell="A17" sqref="A17"/>
    </sheetView>
  </sheetViews>
  <sheetFormatPr defaultRowHeight="15" x14ac:dyDescent="0.25"/>
  <cols>
    <col min="1" max="1" width="10.140625" customWidth="1"/>
    <col min="3" max="3" width="19.140625" customWidth="1"/>
    <col min="5" max="5" width="24" customWidth="1"/>
    <col min="8" max="8" width="9.140625" style="9"/>
    <col min="9" max="9" width="9.140625" style="19"/>
  </cols>
  <sheetData>
    <row r="1" spans="1:11" ht="18.75" x14ac:dyDescent="0.3">
      <c r="A1" s="3" t="s">
        <v>74</v>
      </c>
    </row>
    <row r="2" spans="1:11" ht="18.75" x14ac:dyDescent="0.3">
      <c r="A2" s="3" t="s">
        <v>18</v>
      </c>
    </row>
    <row r="3" spans="1:11" ht="18.75" x14ac:dyDescent="0.3">
      <c r="A3" s="3" t="s">
        <v>39</v>
      </c>
    </row>
    <row r="4" spans="1:11" ht="18.75" x14ac:dyDescent="0.3">
      <c r="A4" s="3" t="s">
        <v>80</v>
      </c>
    </row>
    <row r="5" spans="1:11" ht="18.75" x14ac:dyDescent="0.3">
      <c r="A5" s="3" t="s">
        <v>49</v>
      </c>
    </row>
    <row r="6" spans="1:11" ht="18.75" x14ac:dyDescent="0.3">
      <c r="A6" s="3" t="s">
        <v>50</v>
      </c>
    </row>
    <row r="7" spans="1:11" ht="18.75" x14ac:dyDescent="0.3">
      <c r="A7" s="3" t="s">
        <v>127</v>
      </c>
    </row>
    <row r="9" spans="1:11" x14ac:dyDescent="0.25">
      <c r="A9" s="2"/>
      <c r="B9" s="2"/>
      <c r="C9" s="2"/>
      <c r="D9" s="2"/>
      <c r="E9" s="2"/>
      <c r="F9" s="2"/>
      <c r="G9" s="2"/>
      <c r="H9" s="10"/>
      <c r="I9" s="20"/>
      <c r="J9" s="2"/>
    </row>
    <row r="10" spans="1:11" ht="15.75" x14ac:dyDescent="0.25">
      <c r="A10" s="4" t="s">
        <v>37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3" t="s">
        <v>8</v>
      </c>
      <c r="J10" s="8" t="s">
        <v>9</v>
      </c>
    </row>
    <row r="11" spans="1:11" ht="20.100000000000001" customHeight="1" x14ac:dyDescent="0.25">
      <c r="A11" s="12" t="s">
        <v>232</v>
      </c>
      <c r="B11" s="12" t="s">
        <v>122</v>
      </c>
      <c r="C11" s="12" t="s">
        <v>68</v>
      </c>
      <c r="D11" s="12" t="s">
        <v>69</v>
      </c>
      <c r="E11" s="12" t="s">
        <v>70</v>
      </c>
      <c r="F11" s="12" t="s">
        <v>71</v>
      </c>
      <c r="G11" s="12" t="s">
        <v>14</v>
      </c>
      <c r="H11" s="15">
        <v>187</v>
      </c>
      <c r="I11" s="24">
        <f t="shared" ref="I11:I19" si="0">H11/270</f>
        <v>0.69259259259259254</v>
      </c>
      <c r="J11" s="12">
        <v>56</v>
      </c>
    </row>
    <row r="12" spans="1:11" ht="20.100000000000001" customHeight="1" x14ac:dyDescent="0.25">
      <c r="A12" s="12" t="s">
        <v>227</v>
      </c>
      <c r="B12" s="12" t="s">
        <v>214</v>
      </c>
      <c r="C12" s="12" t="s">
        <v>215</v>
      </c>
      <c r="D12" s="12" t="s">
        <v>216</v>
      </c>
      <c r="E12" s="12" t="s">
        <v>217</v>
      </c>
      <c r="F12" s="12" t="s">
        <v>218</v>
      </c>
      <c r="G12" s="12" t="s">
        <v>14</v>
      </c>
      <c r="H12" s="15">
        <v>185.5</v>
      </c>
      <c r="I12" s="24">
        <f t="shared" si="0"/>
        <v>0.687037037037037</v>
      </c>
      <c r="J12" s="12">
        <v>56</v>
      </c>
    </row>
    <row r="13" spans="1:11" ht="20.100000000000001" customHeight="1" x14ac:dyDescent="0.25">
      <c r="A13" s="12" t="s">
        <v>228</v>
      </c>
      <c r="B13" s="12" t="s">
        <v>38</v>
      </c>
      <c r="C13" s="12" t="s">
        <v>123</v>
      </c>
      <c r="D13" s="12" t="s">
        <v>124</v>
      </c>
      <c r="E13" s="12" t="s">
        <v>125</v>
      </c>
      <c r="F13" s="12" t="s">
        <v>126</v>
      </c>
      <c r="G13" s="12" t="s">
        <v>14</v>
      </c>
      <c r="H13" s="15">
        <v>182.5</v>
      </c>
      <c r="I13" s="24">
        <f t="shared" si="0"/>
        <v>0.67592592592592593</v>
      </c>
      <c r="J13" s="12">
        <v>56</v>
      </c>
      <c r="K13" t="s">
        <v>60</v>
      </c>
    </row>
    <row r="14" spans="1:11" ht="20.100000000000001" customHeight="1" x14ac:dyDescent="0.25">
      <c r="A14" s="12" t="s">
        <v>229</v>
      </c>
      <c r="B14" s="12" t="s">
        <v>29</v>
      </c>
      <c r="C14" s="12" t="s">
        <v>118</v>
      </c>
      <c r="D14" s="12" t="s">
        <v>119</v>
      </c>
      <c r="E14" s="12" t="s">
        <v>120</v>
      </c>
      <c r="F14" s="12" t="s">
        <v>121</v>
      </c>
      <c r="G14" s="12" t="s">
        <v>14</v>
      </c>
      <c r="H14" s="15">
        <v>178.5</v>
      </c>
      <c r="I14" s="24">
        <f t="shared" si="0"/>
        <v>0.66111111111111109</v>
      </c>
      <c r="J14" s="12">
        <v>54</v>
      </c>
    </row>
    <row r="15" spans="1:11" ht="20.100000000000001" customHeight="1" x14ac:dyDescent="0.25">
      <c r="A15" s="29" t="s">
        <v>230</v>
      </c>
      <c r="B15" s="12" t="s">
        <v>31</v>
      </c>
      <c r="C15" s="12" t="s">
        <v>128</v>
      </c>
      <c r="D15" s="12" t="s">
        <v>129</v>
      </c>
      <c r="E15" s="12" t="s">
        <v>130</v>
      </c>
      <c r="F15" s="12" t="s">
        <v>131</v>
      </c>
      <c r="G15" s="12" t="s">
        <v>14</v>
      </c>
      <c r="H15" s="15">
        <v>177</v>
      </c>
      <c r="I15" s="24">
        <f t="shared" si="0"/>
        <v>0.65555555555555556</v>
      </c>
      <c r="J15" s="12">
        <v>54</v>
      </c>
    </row>
    <row r="16" spans="1:11" ht="20.100000000000001" customHeight="1" x14ac:dyDescent="0.25">
      <c r="A16" s="12" t="s">
        <v>231</v>
      </c>
      <c r="B16" s="12" t="s">
        <v>22</v>
      </c>
      <c r="C16" s="12" t="s">
        <v>114</v>
      </c>
      <c r="D16" s="12" t="s">
        <v>115</v>
      </c>
      <c r="E16" s="12" t="s">
        <v>116</v>
      </c>
      <c r="F16" s="12" t="s">
        <v>117</v>
      </c>
      <c r="G16" s="12" t="s">
        <v>14</v>
      </c>
      <c r="H16" s="15">
        <v>169.5</v>
      </c>
      <c r="I16" s="24">
        <f t="shared" si="0"/>
        <v>0.62777777777777777</v>
      </c>
      <c r="J16" s="12">
        <v>53</v>
      </c>
    </row>
    <row r="17" spans="1:10" ht="20.100000000000001" customHeight="1" x14ac:dyDescent="0.25">
      <c r="A17" s="12" t="s">
        <v>233</v>
      </c>
      <c r="B17" s="12" t="s">
        <v>25</v>
      </c>
      <c r="C17" s="12" t="s">
        <v>110</v>
      </c>
      <c r="D17" s="12" t="s">
        <v>111</v>
      </c>
      <c r="E17" s="12" t="s">
        <v>112</v>
      </c>
      <c r="F17" s="12" t="s">
        <v>113</v>
      </c>
      <c r="G17" s="12" t="s">
        <v>13</v>
      </c>
      <c r="H17" s="15">
        <v>187</v>
      </c>
      <c r="I17" s="24">
        <f t="shared" si="0"/>
        <v>0.69259259259259254</v>
      </c>
      <c r="J17" s="12">
        <v>56</v>
      </c>
    </row>
    <row r="18" spans="1:10" ht="20.100000000000001" customHeight="1" x14ac:dyDescent="0.25">
      <c r="A18" s="12" t="s">
        <v>223</v>
      </c>
      <c r="B18" s="12" t="s">
        <v>106</v>
      </c>
      <c r="C18" s="12" t="s">
        <v>107</v>
      </c>
      <c r="D18" s="12" t="s">
        <v>108</v>
      </c>
      <c r="E18" s="12" t="s">
        <v>109</v>
      </c>
      <c r="F18" s="12" t="s">
        <v>108</v>
      </c>
      <c r="G18" s="12" t="s">
        <v>13</v>
      </c>
      <c r="H18" s="15">
        <v>165</v>
      </c>
      <c r="I18" s="24">
        <f t="shared" si="0"/>
        <v>0.61111111111111116</v>
      </c>
      <c r="J18" s="12">
        <v>51</v>
      </c>
    </row>
    <row r="19" spans="1:10" ht="20.100000000000001" customHeight="1" x14ac:dyDescent="0.25">
      <c r="A19" s="12" t="s">
        <v>224</v>
      </c>
      <c r="B19" s="12" t="s">
        <v>132</v>
      </c>
      <c r="C19" s="12" t="s">
        <v>133</v>
      </c>
      <c r="D19" s="12" t="s">
        <v>134</v>
      </c>
      <c r="E19" s="12" t="s">
        <v>135</v>
      </c>
      <c r="F19" s="12" t="s">
        <v>136</v>
      </c>
      <c r="G19" s="12" t="s">
        <v>13</v>
      </c>
      <c r="H19" s="15">
        <v>142.5</v>
      </c>
      <c r="I19" s="24">
        <f t="shared" si="0"/>
        <v>0.52777777777777779</v>
      </c>
      <c r="J19" s="12">
        <v>47</v>
      </c>
    </row>
    <row r="20" spans="1:10" ht="20.100000000000001" customHeight="1" x14ac:dyDescent="0.25">
      <c r="A20" s="12"/>
      <c r="B20" s="12"/>
      <c r="C20" s="12"/>
      <c r="D20" s="12"/>
      <c r="E20" s="12"/>
      <c r="F20" s="12"/>
      <c r="G20" s="12"/>
      <c r="H20" s="15"/>
      <c r="I20" s="24"/>
      <c r="J20" s="12"/>
    </row>
    <row r="21" spans="1:10" ht="20.100000000000001" customHeight="1" x14ac:dyDescent="0.25">
      <c r="A21" s="12"/>
      <c r="B21" s="12"/>
      <c r="C21" s="12"/>
      <c r="D21" s="12"/>
      <c r="E21" s="12"/>
      <c r="F21" s="12"/>
      <c r="G21" s="12"/>
      <c r="H21" s="15"/>
      <c r="I21" s="24"/>
      <c r="J21" s="12"/>
    </row>
    <row r="22" spans="1:10" ht="20.100000000000001" customHeight="1" x14ac:dyDescent="0.25">
      <c r="A22" s="12"/>
      <c r="B22" s="12"/>
      <c r="C22" s="12"/>
      <c r="D22" s="12"/>
      <c r="E22" s="12"/>
      <c r="F22" s="12"/>
      <c r="G22" s="12"/>
      <c r="H22" s="15"/>
      <c r="I22" s="24"/>
      <c r="J22" s="12"/>
    </row>
    <row r="23" spans="1:10" ht="20.100000000000001" customHeight="1" x14ac:dyDescent="0.25">
      <c r="A23" s="12"/>
      <c r="B23" s="12"/>
      <c r="C23" s="12"/>
      <c r="D23" s="12"/>
      <c r="E23" s="12"/>
      <c r="F23" s="12"/>
      <c r="G23" s="12"/>
      <c r="H23" s="15"/>
      <c r="I23" s="24"/>
      <c r="J23" s="12"/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workbookViewId="0">
      <selection activeCell="A13" sqref="A13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9"/>
    <col min="12" max="12" width="29.28515625" customWidth="1"/>
    <col min="13" max="13" width="11.85546875" customWidth="1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39</v>
      </c>
    </row>
    <row r="4" spans="1:10" ht="18.75" x14ac:dyDescent="0.3">
      <c r="A4" s="3" t="s">
        <v>80</v>
      </c>
    </row>
    <row r="5" spans="1:10" ht="18.75" x14ac:dyDescent="0.3">
      <c r="A5" s="3" t="s">
        <v>72</v>
      </c>
    </row>
    <row r="6" spans="1:10" ht="18.75" x14ac:dyDescent="0.3">
      <c r="A6" s="3" t="s">
        <v>15</v>
      </c>
    </row>
    <row r="7" spans="1:10" ht="18.75" x14ac:dyDescent="0.3">
      <c r="A7" s="3" t="s">
        <v>100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6" t="s">
        <v>23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221</v>
      </c>
      <c r="B11" s="12" t="s">
        <v>32</v>
      </c>
      <c r="C11" s="12" t="s">
        <v>137</v>
      </c>
      <c r="D11" s="12" t="s">
        <v>138</v>
      </c>
      <c r="E11" s="12" t="s">
        <v>139</v>
      </c>
      <c r="F11" s="12" t="s">
        <v>140</v>
      </c>
      <c r="G11" s="12" t="s">
        <v>14</v>
      </c>
      <c r="H11" s="12">
        <v>182</v>
      </c>
      <c r="I11" s="24">
        <f>H11/290</f>
        <v>0.62758620689655176</v>
      </c>
      <c r="J11" s="12">
        <v>51</v>
      </c>
    </row>
    <row r="12" spans="1:10" ht="20.100000000000001" customHeight="1" x14ac:dyDescent="0.25">
      <c r="A12" s="12" t="s">
        <v>219</v>
      </c>
      <c r="B12" s="12" t="s">
        <v>31</v>
      </c>
      <c r="C12" s="12" t="s">
        <v>128</v>
      </c>
      <c r="D12" s="12" t="s">
        <v>129</v>
      </c>
      <c r="E12" s="12" t="s">
        <v>130</v>
      </c>
      <c r="F12" s="12" t="s">
        <v>131</v>
      </c>
      <c r="G12" s="12" t="s">
        <v>13</v>
      </c>
      <c r="H12" s="15">
        <v>183</v>
      </c>
      <c r="I12" s="24">
        <f t="shared" ref="I12:I13" si="0">H12/290</f>
        <v>0.63103448275862073</v>
      </c>
      <c r="J12" s="15">
        <v>49</v>
      </c>
    </row>
    <row r="13" spans="1:10" ht="20.100000000000001" customHeight="1" x14ac:dyDescent="0.25">
      <c r="A13" s="12" t="s">
        <v>223</v>
      </c>
      <c r="B13" s="12" t="s">
        <v>141</v>
      </c>
      <c r="C13" s="12" t="s">
        <v>142</v>
      </c>
      <c r="D13" s="12" t="s">
        <v>143</v>
      </c>
      <c r="E13" s="12" t="s">
        <v>144</v>
      </c>
      <c r="F13" s="12" t="s">
        <v>145</v>
      </c>
      <c r="G13" s="12" t="s">
        <v>13</v>
      </c>
      <c r="H13" s="1">
        <v>181.5</v>
      </c>
      <c r="I13" s="24">
        <f t="shared" si="0"/>
        <v>0.62586206896551722</v>
      </c>
      <c r="J13" s="1">
        <v>52</v>
      </c>
    </row>
    <row r="14" spans="1:10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24"/>
      <c r="J14" s="12"/>
    </row>
    <row r="15" spans="1:10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24"/>
      <c r="J15" s="12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5" workbookViewId="0">
      <selection activeCell="A17" sqref="A17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9"/>
    <col min="11" max="11" width="30" customWidth="1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39</v>
      </c>
    </row>
    <row r="4" spans="1:10" ht="18.75" x14ac:dyDescent="0.3">
      <c r="A4" s="3" t="s">
        <v>80</v>
      </c>
    </row>
    <row r="5" spans="1:10" ht="18.75" x14ac:dyDescent="0.3">
      <c r="A5" s="3" t="s">
        <v>51</v>
      </c>
    </row>
    <row r="6" spans="1:10" ht="18.75" x14ac:dyDescent="0.3">
      <c r="A6" s="3" t="s">
        <v>34</v>
      </c>
    </row>
    <row r="7" spans="1:10" ht="18.75" x14ac:dyDescent="0.3">
      <c r="A7" s="3" t="s">
        <v>146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2" t="s">
        <v>220</v>
      </c>
      <c r="B11" s="12" t="s">
        <v>163</v>
      </c>
      <c r="C11" s="12" t="s">
        <v>52</v>
      </c>
      <c r="D11" s="12" t="s">
        <v>53</v>
      </c>
      <c r="E11" s="12" t="s">
        <v>75</v>
      </c>
      <c r="F11" s="12" t="s">
        <v>54</v>
      </c>
      <c r="G11" s="12" t="s">
        <v>12</v>
      </c>
      <c r="H11" s="1">
        <v>230.5</v>
      </c>
      <c r="I11" s="24">
        <f t="shared" ref="I11:I17" si="0">H11/340</f>
        <v>0.67794117647058827</v>
      </c>
      <c r="J11" s="1">
        <v>56</v>
      </c>
    </row>
    <row r="12" spans="1:10" ht="20.100000000000001" customHeight="1" x14ac:dyDescent="0.25">
      <c r="A12" s="12" t="s">
        <v>221</v>
      </c>
      <c r="B12" s="12" t="s">
        <v>27</v>
      </c>
      <c r="C12" s="12" t="s">
        <v>155</v>
      </c>
      <c r="D12" s="12" t="s">
        <v>156</v>
      </c>
      <c r="E12" s="12" t="s">
        <v>157</v>
      </c>
      <c r="F12" s="12" t="s">
        <v>158</v>
      </c>
      <c r="G12" s="12" t="s">
        <v>14</v>
      </c>
      <c r="H12" s="1">
        <v>224</v>
      </c>
      <c r="I12" s="24">
        <f t="shared" si="0"/>
        <v>0.6588235294117647</v>
      </c>
      <c r="J12" s="1">
        <v>54</v>
      </c>
    </row>
    <row r="13" spans="1:10" ht="20.100000000000001" customHeight="1" x14ac:dyDescent="0.25">
      <c r="A13" s="12" t="s">
        <v>227</v>
      </c>
      <c r="B13" s="12" t="s">
        <v>67</v>
      </c>
      <c r="C13" s="12" t="s">
        <v>151</v>
      </c>
      <c r="D13" s="12" t="s">
        <v>152</v>
      </c>
      <c r="E13" s="12" t="s">
        <v>153</v>
      </c>
      <c r="F13" s="12" t="s">
        <v>154</v>
      </c>
      <c r="G13" s="12" t="s">
        <v>14</v>
      </c>
      <c r="H13" s="1">
        <v>215</v>
      </c>
      <c r="I13" s="24">
        <f t="shared" si="0"/>
        <v>0.63235294117647056</v>
      </c>
      <c r="J13" s="1">
        <v>54</v>
      </c>
    </row>
    <row r="14" spans="1:10" ht="20.100000000000001" customHeight="1" x14ac:dyDescent="0.25">
      <c r="A14" s="12" t="s">
        <v>222</v>
      </c>
      <c r="B14" s="12" t="s">
        <v>30</v>
      </c>
      <c r="C14" s="12" t="s">
        <v>159</v>
      </c>
      <c r="D14" s="12" t="s">
        <v>160</v>
      </c>
      <c r="E14" s="12" t="s">
        <v>161</v>
      </c>
      <c r="F14" s="12" t="s">
        <v>162</v>
      </c>
      <c r="G14" s="12" t="s">
        <v>13</v>
      </c>
      <c r="H14" s="1">
        <v>233.5</v>
      </c>
      <c r="I14" s="24">
        <f t="shared" si="0"/>
        <v>0.68676470588235294</v>
      </c>
      <c r="J14" s="1">
        <v>55</v>
      </c>
    </row>
    <row r="15" spans="1:10" ht="20.100000000000001" customHeight="1" x14ac:dyDescent="0.25">
      <c r="A15" s="12" t="s">
        <v>223</v>
      </c>
      <c r="B15" s="12" t="s">
        <v>141</v>
      </c>
      <c r="C15" s="12" t="s">
        <v>142</v>
      </c>
      <c r="D15" s="12" t="s">
        <v>143</v>
      </c>
      <c r="E15" s="12" t="s">
        <v>144</v>
      </c>
      <c r="F15" s="12" t="s">
        <v>145</v>
      </c>
      <c r="G15" s="12" t="s">
        <v>13</v>
      </c>
      <c r="H15" s="12">
        <v>223.5</v>
      </c>
      <c r="I15" s="24">
        <f t="shared" si="0"/>
        <v>0.65735294117647058</v>
      </c>
      <c r="J15" s="12">
        <v>54</v>
      </c>
    </row>
    <row r="16" spans="1:10" ht="20.100000000000001" customHeight="1" x14ac:dyDescent="0.25">
      <c r="A16" s="12" t="s">
        <v>224</v>
      </c>
      <c r="B16" s="12" t="s">
        <v>44</v>
      </c>
      <c r="C16" s="12" t="s">
        <v>147</v>
      </c>
      <c r="D16" s="12" t="s">
        <v>148</v>
      </c>
      <c r="E16" s="12" t="s">
        <v>149</v>
      </c>
      <c r="F16" s="12" t="s">
        <v>150</v>
      </c>
      <c r="G16" s="12" t="s">
        <v>13</v>
      </c>
      <c r="H16" s="1">
        <v>221.5</v>
      </c>
      <c r="I16" s="24">
        <f t="shared" si="0"/>
        <v>0.65147058823529413</v>
      </c>
      <c r="J16" s="1">
        <v>53</v>
      </c>
    </row>
    <row r="17" spans="1:10" ht="20.100000000000001" customHeight="1" x14ac:dyDescent="0.25">
      <c r="A17" s="1" t="s">
        <v>225</v>
      </c>
      <c r="B17" s="1" t="s">
        <v>164</v>
      </c>
      <c r="C17" s="1" t="s">
        <v>165</v>
      </c>
      <c r="D17" s="1" t="s">
        <v>166</v>
      </c>
      <c r="E17" s="1" t="s">
        <v>167</v>
      </c>
      <c r="F17" s="1" t="s">
        <v>168</v>
      </c>
      <c r="G17" s="1" t="s">
        <v>13</v>
      </c>
      <c r="H17" s="1">
        <v>199</v>
      </c>
      <c r="I17" s="24">
        <f t="shared" si="0"/>
        <v>0.58529411764705885</v>
      </c>
      <c r="J17" s="1">
        <v>48</v>
      </c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2"/>
      <c r="I18" s="24"/>
      <c r="J18" s="12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2"/>
      <c r="I19" s="24"/>
      <c r="J19" s="12"/>
    </row>
    <row r="20" spans="1:10" ht="20.100000000000001" customHeight="1" x14ac:dyDescent="0.25">
      <c r="A20" s="1" t="s">
        <v>40</v>
      </c>
      <c r="B20" s="1"/>
      <c r="C20" s="1"/>
      <c r="D20" s="1"/>
      <c r="E20" s="1"/>
      <c r="F20" s="1"/>
      <c r="G20" s="1"/>
      <c r="H20" s="1"/>
      <c r="I20" s="25"/>
      <c r="J20" s="1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A14" sqref="A14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19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80</v>
      </c>
    </row>
    <row r="5" spans="1:10" ht="18.75" x14ac:dyDescent="0.3">
      <c r="A5" s="3" t="s">
        <v>35</v>
      </c>
    </row>
    <row r="6" spans="1:10" ht="18.75" x14ac:dyDescent="0.3">
      <c r="A6" s="3" t="s">
        <v>15</v>
      </c>
    </row>
    <row r="7" spans="1:10" ht="18.75" x14ac:dyDescent="0.3">
      <c r="A7" s="3" t="s">
        <v>146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2" t="s">
        <v>220</v>
      </c>
      <c r="B11" s="12" t="s">
        <v>163</v>
      </c>
      <c r="C11" s="12" t="s">
        <v>52</v>
      </c>
      <c r="D11" s="12" t="s">
        <v>53</v>
      </c>
      <c r="E11" s="12" t="s">
        <v>75</v>
      </c>
      <c r="F11" s="12" t="s">
        <v>54</v>
      </c>
      <c r="G11" s="12" t="s">
        <v>12</v>
      </c>
      <c r="H11" s="12">
        <v>204.5</v>
      </c>
      <c r="I11" s="24">
        <f>H11/290</f>
        <v>0.70517241379310347</v>
      </c>
      <c r="J11" s="1">
        <v>57</v>
      </c>
    </row>
    <row r="12" spans="1:10" ht="20.100000000000001" customHeight="1" x14ac:dyDescent="0.25">
      <c r="A12" s="12" t="s">
        <v>221</v>
      </c>
      <c r="B12" s="12" t="s">
        <v>173</v>
      </c>
      <c r="C12" s="12" t="s">
        <v>174</v>
      </c>
      <c r="D12" s="12" t="s">
        <v>175</v>
      </c>
      <c r="E12" s="12" t="s">
        <v>176</v>
      </c>
      <c r="F12" s="12" t="s">
        <v>177</v>
      </c>
      <c r="G12" s="12" t="s">
        <v>14</v>
      </c>
      <c r="H12" s="1">
        <v>204</v>
      </c>
      <c r="I12" s="24">
        <f>H12/290</f>
        <v>0.70344827586206893</v>
      </c>
      <c r="J12" s="1">
        <v>56</v>
      </c>
    </row>
    <row r="13" spans="1:10" ht="20.100000000000001" customHeight="1" x14ac:dyDescent="0.25">
      <c r="A13" s="12" t="s">
        <v>219</v>
      </c>
      <c r="B13" s="12" t="s">
        <v>66</v>
      </c>
      <c r="C13" s="12" t="s">
        <v>169</v>
      </c>
      <c r="D13" s="12" t="s">
        <v>170</v>
      </c>
      <c r="E13" s="12" t="s">
        <v>171</v>
      </c>
      <c r="F13" s="12" t="s">
        <v>172</v>
      </c>
      <c r="G13" s="12" t="s">
        <v>13</v>
      </c>
      <c r="H13" s="12">
        <v>203</v>
      </c>
      <c r="I13" s="24">
        <f>H13/290</f>
        <v>0.7</v>
      </c>
      <c r="J13" s="12">
        <v>56</v>
      </c>
    </row>
    <row r="14" spans="1:10" ht="20.100000000000001" customHeight="1" x14ac:dyDescent="0.25">
      <c r="A14" s="12" t="s">
        <v>223</v>
      </c>
      <c r="B14" s="12" t="s">
        <v>30</v>
      </c>
      <c r="C14" s="12" t="s">
        <v>159</v>
      </c>
      <c r="D14" s="12" t="s">
        <v>160</v>
      </c>
      <c r="E14" s="12" t="s">
        <v>161</v>
      </c>
      <c r="F14" s="12" t="s">
        <v>162</v>
      </c>
      <c r="G14" s="12" t="s">
        <v>13</v>
      </c>
      <c r="H14" s="12">
        <v>190</v>
      </c>
      <c r="I14" s="24">
        <f>H14/290</f>
        <v>0.65517241379310343</v>
      </c>
      <c r="J14" s="12">
        <v>53</v>
      </c>
    </row>
    <row r="15" spans="1:10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24"/>
      <c r="J15" s="12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workbookViewId="0">
      <selection activeCell="J13" sqref="J13"/>
    </sheetView>
  </sheetViews>
  <sheetFormatPr defaultRowHeight="15" x14ac:dyDescent="0.25"/>
  <cols>
    <col min="3" max="3" width="24" customWidth="1"/>
    <col min="5" max="5" width="24" customWidth="1"/>
    <col min="9" max="9" width="9.140625" style="19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178</v>
      </c>
    </row>
    <row r="4" spans="1:10" ht="18.75" x14ac:dyDescent="0.3">
      <c r="A4" s="3" t="s">
        <v>179</v>
      </c>
    </row>
    <row r="5" spans="1:10" ht="18.75" x14ac:dyDescent="0.3">
      <c r="A5" s="3" t="s">
        <v>55</v>
      </c>
    </row>
    <row r="6" spans="1:10" ht="18.75" x14ac:dyDescent="0.3">
      <c r="A6" s="3" t="s">
        <v>34</v>
      </c>
    </row>
    <row r="7" spans="1:10" ht="18.75" x14ac:dyDescent="0.3">
      <c r="A7" s="3" t="s">
        <v>127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19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2" t="s">
        <v>221</v>
      </c>
      <c r="B11" s="12" t="s">
        <v>173</v>
      </c>
      <c r="C11" s="12" t="s">
        <v>174</v>
      </c>
      <c r="D11" s="12" t="s">
        <v>175</v>
      </c>
      <c r="E11" s="12" t="s">
        <v>176</v>
      </c>
      <c r="F11" s="12" t="s">
        <v>177</v>
      </c>
      <c r="G11" s="12" t="s">
        <v>14</v>
      </c>
      <c r="H11" s="15">
        <v>240.5</v>
      </c>
      <c r="I11" s="31">
        <f>H11/340</f>
        <v>0.70735294117647063</v>
      </c>
      <c r="J11" s="15">
        <v>58</v>
      </c>
    </row>
    <row r="12" spans="1:10" ht="20.100000000000001" customHeight="1" x14ac:dyDescent="0.25">
      <c r="A12" s="12" t="s">
        <v>227</v>
      </c>
      <c r="B12" s="12" t="s">
        <v>180</v>
      </c>
      <c r="C12" s="12" t="s">
        <v>181</v>
      </c>
      <c r="D12" s="12" t="s">
        <v>182</v>
      </c>
      <c r="E12" s="12" t="s">
        <v>183</v>
      </c>
      <c r="F12" s="12" t="s">
        <v>184</v>
      </c>
      <c r="G12" s="12" t="s">
        <v>14</v>
      </c>
      <c r="H12" s="30">
        <v>230.5</v>
      </c>
      <c r="I12" s="31">
        <f>H12/340</f>
        <v>0.67794117647058827</v>
      </c>
      <c r="J12" s="30">
        <v>55</v>
      </c>
    </row>
    <row r="13" spans="1:10" ht="20.100000000000001" customHeight="1" x14ac:dyDescent="0.25">
      <c r="A13" s="14" t="s">
        <v>228</v>
      </c>
      <c r="B13" s="1" t="s">
        <v>187</v>
      </c>
      <c r="C13" s="1" t="s">
        <v>188</v>
      </c>
      <c r="D13" s="1" t="s">
        <v>189</v>
      </c>
      <c r="E13" s="1" t="s">
        <v>190</v>
      </c>
      <c r="F13" s="1" t="s">
        <v>191</v>
      </c>
      <c r="G13" s="1" t="s">
        <v>14</v>
      </c>
      <c r="H13" s="15">
        <v>229.5</v>
      </c>
      <c r="I13" s="31">
        <f>H13/340</f>
        <v>0.67500000000000004</v>
      </c>
      <c r="J13" s="15">
        <v>55</v>
      </c>
    </row>
    <row r="14" spans="1:10" ht="20.100000000000001" customHeight="1" x14ac:dyDescent="0.25">
      <c r="A14" s="12" t="s">
        <v>219</v>
      </c>
      <c r="B14" s="12" t="s">
        <v>36</v>
      </c>
      <c r="C14" s="12" t="s">
        <v>169</v>
      </c>
      <c r="D14" s="12" t="s">
        <v>170</v>
      </c>
      <c r="E14" s="12" t="s">
        <v>171</v>
      </c>
      <c r="F14" s="12" t="s">
        <v>172</v>
      </c>
      <c r="G14" s="12" t="s">
        <v>13</v>
      </c>
      <c r="H14" s="15">
        <v>225.5</v>
      </c>
      <c r="I14" s="31">
        <f>H14/340</f>
        <v>0.66323529411764703</v>
      </c>
      <c r="J14" s="15">
        <v>55</v>
      </c>
    </row>
  </sheetData>
  <sortState xmlns:xlrd2="http://schemas.microsoft.com/office/spreadsheetml/2017/richdata2" ref="A12:J13">
    <sortCondition ref="G12:G13" customList="Gold,Silver,Bronze"/>
    <sortCondition descending="1" ref="H12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4"/>
  <sheetViews>
    <sheetView workbookViewId="0">
      <selection activeCell="A12" sqref="A12"/>
    </sheetView>
  </sheetViews>
  <sheetFormatPr defaultRowHeight="15" x14ac:dyDescent="0.25"/>
  <cols>
    <col min="3" max="3" width="21.140625" customWidth="1"/>
    <col min="5" max="5" width="24" customWidth="1"/>
    <col min="9" max="9" width="9.140625" style="19"/>
  </cols>
  <sheetData>
    <row r="1" spans="1:10" ht="18.75" x14ac:dyDescent="0.3">
      <c r="A1" s="3" t="s">
        <v>74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80</v>
      </c>
    </row>
    <row r="5" spans="1:10" ht="18.75" x14ac:dyDescent="0.3">
      <c r="A5" s="3" t="s">
        <v>76</v>
      </c>
    </row>
    <row r="6" spans="1:10" ht="18.75" x14ac:dyDescent="0.3">
      <c r="A6" s="3" t="s">
        <v>34</v>
      </c>
    </row>
    <row r="7" spans="1:10" ht="18.75" x14ac:dyDescent="0.3">
      <c r="A7" s="3" t="s">
        <v>146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2" t="s">
        <v>221</v>
      </c>
      <c r="B11" s="12" t="s">
        <v>33</v>
      </c>
      <c r="C11" s="12" t="s">
        <v>47</v>
      </c>
      <c r="D11" s="12" t="s">
        <v>48</v>
      </c>
      <c r="E11" s="12" t="s">
        <v>185</v>
      </c>
      <c r="F11" s="12" t="s">
        <v>186</v>
      </c>
      <c r="G11" s="12" t="s">
        <v>14</v>
      </c>
      <c r="H11" s="12">
        <v>225.5</v>
      </c>
      <c r="I11" s="24">
        <f>H11/340</f>
        <v>0.66323529411764703</v>
      </c>
      <c r="J11" s="12">
        <v>14</v>
      </c>
    </row>
    <row r="12" spans="1:10" ht="20.100000000000001" customHeight="1" x14ac:dyDescent="0.25">
      <c r="A12" s="12" t="s">
        <v>227</v>
      </c>
      <c r="B12" s="12" t="s">
        <v>192</v>
      </c>
      <c r="C12" s="12" t="s">
        <v>193</v>
      </c>
      <c r="D12" s="12" t="s">
        <v>194</v>
      </c>
      <c r="E12" s="12" t="s">
        <v>195</v>
      </c>
      <c r="F12" s="12" t="s">
        <v>196</v>
      </c>
      <c r="G12" s="12" t="s">
        <v>14</v>
      </c>
      <c r="H12" s="12">
        <v>215.5</v>
      </c>
      <c r="I12" s="24">
        <f>H12/340</f>
        <v>0.63382352941176467</v>
      </c>
      <c r="J12" s="12">
        <v>13</v>
      </c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24"/>
      <c r="J13" s="12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25"/>
      <c r="J14" s="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Medium 61</vt:lpstr>
      <vt:lpstr>Class 8 Med 73 Q</vt:lpstr>
      <vt:lpstr>Class 12 PSG Q</vt:lpstr>
      <vt:lpstr>Class 13 Inter I Q</vt:lpstr>
      <vt:lpstr>Class 15 GP</vt:lpstr>
      <vt:lpstr>Class 16 Prelim FSM Q</vt:lpstr>
      <vt:lpstr>Class 17 Novice FSM Q</vt:lpstr>
      <vt:lpstr>Class 18 Ele FSM Q</vt:lpstr>
      <vt:lpstr>Class 20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2023-02-10T21:24:50Z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