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080" yWindow="0" windowWidth="25360" windowHeight="15820"/>
  </bookViews>
  <sheets>
    <sheet name="Eventing Score 50" sheetId="4" r:id="rId1"/>
    <sheet name="Eventing Score 60" sheetId="1" r:id="rId2"/>
    <sheet name="Eventing Score 70" sheetId="2" r:id="rId3"/>
    <sheet name="Eventing Score 80" sheetId="3" r:id="rId4"/>
    <sheet name="Eventing Score 90" sheetId="5" r:id="rId5"/>
  </sheets>
  <definedNames>
    <definedName name="_xlnm._FilterDatabase" localSheetId="2" hidden="1">'Eventing Score 70'!$A$4:$AA$24</definedName>
    <definedName name="_xlnm._FilterDatabase" localSheetId="3" hidden="1">'Eventing Score 80'!$A$4:$AB$20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5" l="1"/>
  <c r="V10" i="1"/>
  <c r="Z7" i="3"/>
  <c r="AA7" i="3"/>
  <c r="X7" i="3"/>
  <c r="AB7" i="3"/>
  <c r="Z16" i="3"/>
  <c r="AA16" i="3"/>
  <c r="X16" i="3"/>
  <c r="AB16" i="3"/>
  <c r="Z19" i="3"/>
  <c r="AA19" i="3"/>
  <c r="X19" i="3"/>
  <c r="AB19" i="3"/>
  <c r="Z8" i="3"/>
  <c r="AA8" i="3"/>
  <c r="X8" i="3"/>
  <c r="AB8" i="3"/>
  <c r="Z17" i="3"/>
  <c r="AA17" i="3"/>
  <c r="X17" i="3"/>
  <c r="AB17" i="3"/>
  <c r="Z6" i="3"/>
  <c r="AA6" i="3"/>
  <c r="X6" i="3"/>
  <c r="AB6" i="3"/>
  <c r="Z9" i="3"/>
  <c r="AA9" i="3"/>
  <c r="X9" i="3"/>
  <c r="AB9" i="3"/>
  <c r="Z15" i="3"/>
  <c r="AA15" i="3"/>
  <c r="X15" i="3"/>
  <c r="AB15" i="3"/>
  <c r="Y13" i="2"/>
  <c r="Z13" i="2"/>
  <c r="W13" i="2"/>
  <c r="AA13" i="2"/>
  <c r="Y10" i="2"/>
  <c r="Z10" i="2"/>
  <c r="W10" i="2"/>
  <c r="AA10" i="2"/>
  <c r="Y6" i="2"/>
  <c r="Z6" i="2"/>
  <c r="W6" i="2"/>
  <c r="AA6" i="2"/>
  <c r="Y8" i="2"/>
  <c r="Z8" i="2"/>
  <c r="W8" i="2"/>
  <c r="AA8" i="2"/>
  <c r="Y21" i="2"/>
  <c r="Z21" i="2"/>
  <c r="Y14" i="2"/>
  <c r="Z14" i="2"/>
  <c r="W14" i="2"/>
  <c r="AA14" i="2"/>
  <c r="Y19" i="2"/>
  <c r="Z19" i="2"/>
  <c r="W19" i="2"/>
  <c r="AA19" i="2"/>
  <c r="Y20" i="2"/>
  <c r="Z20" i="2"/>
  <c r="W20" i="2"/>
  <c r="AA20" i="2"/>
  <c r="Y18" i="2"/>
  <c r="Z18" i="2"/>
  <c r="W18" i="2"/>
  <c r="AA18" i="2"/>
  <c r="Y22" i="2"/>
  <c r="Z22" i="2"/>
  <c r="W22" i="2"/>
  <c r="AA22" i="2"/>
  <c r="Y23" i="2"/>
  <c r="Z23" i="2"/>
  <c r="W23" i="2"/>
  <c r="AA23" i="2"/>
  <c r="Y24" i="2"/>
  <c r="Z24" i="2"/>
  <c r="V7" i="1"/>
  <c r="Z14" i="5"/>
  <c r="AA14" i="5"/>
  <c r="X14" i="5"/>
  <c r="AB14" i="5"/>
  <c r="Z13" i="5"/>
  <c r="AA13" i="5"/>
  <c r="Z12" i="5"/>
  <c r="AA12" i="5"/>
  <c r="X12" i="5"/>
  <c r="AB12" i="5"/>
  <c r="Z11" i="5"/>
  <c r="AA11" i="5"/>
  <c r="AB11" i="5"/>
  <c r="Z10" i="5"/>
  <c r="AA10" i="5"/>
  <c r="X10" i="5"/>
  <c r="AB10" i="5"/>
  <c r="Z9" i="5"/>
  <c r="AA9" i="5"/>
  <c r="AB9" i="5"/>
  <c r="Z8" i="5"/>
  <c r="AA8" i="5"/>
  <c r="Z7" i="5"/>
  <c r="AA7" i="5"/>
  <c r="X7" i="5"/>
  <c r="AB7" i="5"/>
  <c r="Z6" i="5"/>
  <c r="AA6" i="5"/>
  <c r="X6" i="5"/>
  <c r="AB6" i="5"/>
  <c r="Z5" i="5"/>
  <c r="AA5" i="5"/>
  <c r="Y17" i="2"/>
  <c r="Z17" i="2"/>
  <c r="W17" i="2"/>
  <c r="AA17" i="2"/>
  <c r="Y9" i="2"/>
  <c r="Z9" i="2"/>
  <c r="W9" i="2"/>
  <c r="AA9" i="2"/>
  <c r="Y12" i="2"/>
  <c r="Z12" i="2"/>
  <c r="W12" i="2"/>
  <c r="AA12" i="2"/>
  <c r="Y7" i="2"/>
  <c r="Z7" i="2"/>
  <c r="W7" i="2"/>
  <c r="AA7" i="2"/>
  <c r="Y11" i="2"/>
  <c r="Z11" i="2"/>
  <c r="W11" i="2"/>
  <c r="AA11" i="2"/>
  <c r="Y15" i="2"/>
  <c r="Z15" i="2"/>
  <c r="W15" i="2"/>
  <c r="AA15" i="2"/>
  <c r="Y5" i="2"/>
  <c r="Z5" i="2"/>
  <c r="W5" i="2"/>
  <c r="AA5" i="2"/>
  <c r="V9" i="4"/>
  <c r="X27" i="4"/>
  <c r="Y27" i="4"/>
  <c r="V27" i="4"/>
  <c r="Z27" i="4"/>
  <c r="X26" i="4"/>
  <c r="Y26" i="4"/>
  <c r="V26" i="4"/>
  <c r="Z26" i="4"/>
  <c r="X25" i="4"/>
  <c r="Y25" i="4"/>
  <c r="V25" i="4"/>
  <c r="Z25" i="4"/>
  <c r="X24" i="4"/>
  <c r="Y24" i="4"/>
  <c r="V24" i="4"/>
  <c r="Z24" i="4"/>
  <c r="X23" i="4"/>
  <c r="Y23" i="4"/>
  <c r="V23" i="4"/>
  <c r="Z23" i="4"/>
  <c r="X22" i="4"/>
  <c r="Y22" i="4"/>
  <c r="V22" i="4"/>
  <c r="Z22" i="4"/>
  <c r="X21" i="4"/>
  <c r="Y21" i="4"/>
  <c r="V21" i="4"/>
  <c r="Z21" i="4"/>
  <c r="X20" i="4"/>
  <c r="Y20" i="4"/>
  <c r="V20" i="4"/>
  <c r="Z20" i="4"/>
  <c r="X19" i="4"/>
  <c r="Y19" i="4"/>
  <c r="V19" i="4"/>
  <c r="Z19" i="4"/>
  <c r="X18" i="4"/>
  <c r="Y18" i="4"/>
  <c r="V18" i="4"/>
  <c r="Z18" i="4"/>
  <c r="X17" i="4"/>
  <c r="Y17" i="4"/>
  <c r="V17" i="4"/>
  <c r="Z17" i="4"/>
  <c r="X16" i="4"/>
  <c r="Y16" i="4"/>
  <c r="V16" i="4"/>
  <c r="Z16" i="4"/>
  <c r="X15" i="4"/>
  <c r="Y15" i="4"/>
  <c r="V15" i="4"/>
  <c r="Z15" i="4"/>
  <c r="X14" i="4"/>
  <c r="Y14" i="4"/>
  <c r="V14" i="4"/>
  <c r="Z14" i="4"/>
  <c r="X13" i="4"/>
  <c r="Y13" i="4"/>
  <c r="V13" i="4"/>
  <c r="Z13" i="4"/>
  <c r="X12" i="4"/>
  <c r="Y12" i="4"/>
  <c r="V12" i="4"/>
  <c r="Z12" i="4"/>
  <c r="X11" i="4"/>
  <c r="Y11" i="4"/>
  <c r="V11" i="4"/>
  <c r="Z11" i="4"/>
  <c r="X10" i="4"/>
  <c r="Y10" i="4"/>
  <c r="V10" i="4"/>
  <c r="Z10" i="4"/>
  <c r="X9" i="4"/>
  <c r="Y9" i="4"/>
  <c r="Z9" i="4"/>
  <c r="X8" i="4"/>
  <c r="Y8" i="4"/>
  <c r="V8" i="4"/>
  <c r="Z8" i="4"/>
  <c r="X7" i="4"/>
  <c r="Y7" i="4"/>
  <c r="V7" i="4"/>
  <c r="Z7" i="4"/>
  <c r="X6" i="4"/>
  <c r="Y6" i="4"/>
  <c r="V6" i="4"/>
  <c r="Z6" i="4"/>
  <c r="X5" i="4"/>
  <c r="Y5" i="4"/>
  <c r="V5" i="4"/>
  <c r="Z5" i="4"/>
  <c r="X21" i="1"/>
  <c r="Y21" i="1"/>
  <c r="V21" i="1"/>
  <c r="Z21" i="1"/>
  <c r="X5" i="3"/>
  <c r="X18" i="3"/>
  <c r="X12" i="3"/>
  <c r="X10" i="3"/>
  <c r="X20" i="3"/>
  <c r="X14" i="3"/>
  <c r="X13" i="3"/>
  <c r="X11" i="3"/>
  <c r="W16" i="2"/>
  <c r="V5" i="1"/>
  <c r="V6" i="1"/>
  <c r="V8" i="1"/>
  <c r="V9" i="1"/>
  <c r="V11" i="1"/>
  <c r="V12" i="1"/>
  <c r="V13" i="1"/>
  <c r="V14" i="1"/>
  <c r="V15" i="1"/>
  <c r="V16" i="1"/>
  <c r="V17" i="1"/>
  <c r="V18" i="1"/>
  <c r="V19" i="1"/>
  <c r="V20" i="1"/>
  <c r="V22" i="1"/>
  <c r="V23" i="1"/>
  <c r="V24" i="1"/>
  <c r="V25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2" i="1"/>
  <c r="Y22" i="1"/>
  <c r="Z22" i="1"/>
  <c r="X23" i="1"/>
  <c r="Y23" i="1"/>
  <c r="Z23" i="1"/>
  <c r="X24" i="1"/>
  <c r="Y24" i="1"/>
  <c r="Z24" i="1"/>
  <c r="X25" i="1"/>
  <c r="Y25" i="1"/>
  <c r="Z25" i="1"/>
  <c r="Z11" i="3"/>
  <c r="AA11" i="3"/>
  <c r="AB11" i="3"/>
  <c r="Z13" i="3"/>
  <c r="AA13" i="3"/>
  <c r="AB13" i="3"/>
  <c r="Z14" i="3"/>
  <c r="AA14" i="3"/>
  <c r="AB14" i="3"/>
  <c r="Z20" i="3"/>
  <c r="AA20" i="3"/>
  <c r="AB20" i="3"/>
  <c r="Z10" i="3"/>
  <c r="AA10" i="3"/>
  <c r="AB10" i="3"/>
  <c r="Z12" i="3"/>
  <c r="AA12" i="3"/>
  <c r="AB12" i="3"/>
  <c r="Z18" i="3"/>
  <c r="AA18" i="3"/>
  <c r="AB18" i="3"/>
  <c r="Z5" i="3"/>
  <c r="AA5" i="3"/>
  <c r="AB5" i="3"/>
  <c r="Y16" i="2"/>
  <c r="Z16" i="2"/>
  <c r="AA16" i="2"/>
  <c r="X14" i="1"/>
  <c r="Y14" i="1"/>
  <c r="Z14" i="1"/>
  <c r="X13" i="1"/>
  <c r="Y13" i="1"/>
  <c r="Z13" i="1"/>
  <c r="X12" i="1"/>
  <c r="Y12" i="1"/>
  <c r="Z12" i="1"/>
  <c r="X11" i="1"/>
  <c r="Y11" i="1"/>
  <c r="Z11" i="1"/>
  <c r="X10" i="1"/>
  <c r="Y10" i="1"/>
  <c r="Z10" i="1"/>
  <c r="X9" i="1"/>
  <c r="Y9" i="1"/>
  <c r="Z9" i="1"/>
  <c r="X8" i="1"/>
  <c r="Y8" i="1"/>
  <c r="Z8" i="1"/>
  <c r="X7" i="1"/>
  <c r="Y7" i="1"/>
  <c r="Z7" i="1"/>
  <c r="X6" i="1"/>
  <c r="Y6" i="1"/>
  <c r="Z6" i="1"/>
  <c r="X5" i="1"/>
  <c r="Y5" i="1"/>
  <c r="Z5" i="1"/>
</calcChain>
</file>

<file path=xl/sharedStrings.xml><?xml version="1.0" encoding="utf-8"?>
<sst xmlns="http://schemas.openxmlformats.org/spreadsheetml/2006/main" count="350" uniqueCount="170">
  <si>
    <t xml:space="preserve">Show Jumping </t>
  </si>
  <si>
    <t xml:space="preserve">Cross Country </t>
  </si>
  <si>
    <t xml:space="preserve">Optimum Time </t>
  </si>
  <si>
    <t xml:space="preserve">No </t>
  </si>
  <si>
    <t xml:space="preserve">Rider </t>
  </si>
  <si>
    <t xml:space="preserve">Horse </t>
  </si>
  <si>
    <t xml:space="preserve">Section </t>
  </si>
  <si>
    <t xml:space="preserve">Jumping Faults </t>
  </si>
  <si>
    <t xml:space="preserve">Actual Time </t>
  </si>
  <si>
    <t xml:space="preserve">Difference </t>
  </si>
  <si>
    <t xml:space="preserve">Time Faults </t>
  </si>
  <si>
    <t xml:space="preserve">Total Faults </t>
  </si>
  <si>
    <t>Senior</t>
  </si>
  <si>
    <t>5a</t>
  </si>
  <si>
    <t>5b</t>
  </si>
  <si>
    <t>50cm Arena Eventing Results</t>
  </si>
  <si>
    <t>17</t>
  </si>
  <si>
    <t>50</t>
  </si>
  <si>
    <t>3</t>
  </si>
  <si>
    <t>49</t>
  </si>
  <si>
    <t>Karen Arlott</t>
  </si>
  <si>
    <t>Codey</t>
  </si>
  <si>
    <t>Beth Gray</t>
  </si>
  <si>
    <t>Mystic Jet</t>
  </si>
  <si>
    <t>Jane Snookes</t>
  </si>
  <si>
    <t>Santella</t>
  </si>
  <si>
    <t>Chloe Allsop</t>
  </si>
  <si>
    <t>Chausika</t>
  </si>
  <si>
    <t>Junior</t>
  </si>
  <si>
    <t>35</t>
  </si>
  <si>
    <t>54</t>
  </si>
  <si>
    <t>55</t>
  </si>
  <si>
    <t>46</t>
  </si>
  <si>
    <t>56</t>
  </si>
  <si>
    <t>Poppy Young</t>
  </si>
  <si>
    <t>Mossie</t>
  </si>
  <si>
    <t>Lois Taylor</t>
  </si>
  <si>
    <t>Bear</t>
  </si>
  <si>
    <t>Samantha Lacey</t>
  </si>
  <si>
    <t>Murphy</t>
  </si>
  <si>
    <t>Flora Cheney</t>
  </si>
  <si>
    <t>Polly pocket</t>
  </si>
  <si>
    <t>Ethan Overton</t>
  </si>
  <si>
    <t>Flora</t>
  </si>
  <si>
    <t>1</t>
  </si>
  <si>
    <t>7</t>
  </si>
  <si>
    <t>20</t>
  </si>
  <si>
    <t>23</t>
  </si>
  <si>
    <t>27</t>
  </si>
  <si>
    <t>28</t>
  </si>
  <si>
    <t>33</t>
  </si>
  <si>
    <t>42</t>
  </si>
  <si>
    <t>43</t>
  </si>
  <si>
    <t>44</t>
  </si>
  <si>
    <t>47</t>
  </si>
  <si>
    <t>48</t>
  </si>
  <si>
    <t>57</t>
  </si>
  <si>
    <t>21</t>
  </si>
  <si>
    <t>29</t>
  </si>
  <si>
    <t>22</t>
  </si>
  <si>
    <t>38</t>
  </si>
  <si>
    <t>59</t>
  </si>
  <si>
    <t>Sharnay Fountain</t>
  </si>
  <si>
    <t>Mr Kipling</t>
  </si>
  <si>
    <t>Hannah Pacey</t>
  </si>
  <si>
    <t>Bambi</t>
  </si>
  <si>
    <t>Suzanne Sherwin</t>
  </si>
  <si>
    <t>Agnes</t>
  </si>
  <si>
    <t>Victoria Harris</t>
  </si>
  <si>
    <t>Starlight Prince</t>
  </si>
  <si>
    <t>Georgia Cox</t>
  </si>
  <si>
    <t>Jack</t>
  </si>
  <si>
    <t>Iris Pollard</t>
  </si>
  <si>
    <t>matida</t>
  </si>
  <si>
    <t>Kim Reed</t>
  </si>
  <si>
    <t>Brynfa Thomas John</t>
  </si>
  <si>
    <t>Nicola Chechlacz</t>
  </si>
  <si>
    <t>Kerry</t>
  </si>
  <si>
    <t>Jo Barnsdall</t>
  </si>
  <si>
    <t>Calandro</t>
  </si>
  <si>
    <t>David Jones</t>
  </si>
  <si>
    <t>Stevie</t>
  </si>
  <si>
    <t>Becky Smith</t>
  </si>
  <si>
    <t>Lottie</t>
  </si>
  <si>
    <t>Sarah Newell</t>
  </si>
  <si>
    <t>Romeo</t>
  </si>
  <si>
    <t>Lola Cave</t>
  </si>
  <si>
    <t>MARTHA</t>
  </si>
  <si>
    <t>Nyah Taylor</t>
  </si>
  <si>
    <t>Drifter</t>
  </si>
  <si>
    <t>Emma Tate</t>
  </si>
  <si>
    <t>Rosa</t>
  </si>
  <si>
    <t>Joss Carder</t>
  </si>
  <si>
    <t>Oreo</t>
  </si>
  <si>
    <t>Charlotte Ogbourne</t>
  </si>
  <si>
    <t>Gurnos Welsh Rapture</t>
  </si>
  <si>
    <t>Jenny Leadbetter</t>
  </si>
  <si>
    <t>Lexi</t>
  </si>
  <si>
    <t>70cm Results</t>
  </si>
  <si>
    <t>60cm Arena Eventing Results</t>
  </si>
  <si>
    <t>80cm Results</t>
  </si>
  <si>
    <t>5</t>
  </si>
  <si>
    <t>31</t>
  </si>
  <si>
    <t>6</t>
  </si>
  <si>
    <t>8</t>
  </si>
  <si>
    <t>58</t>
  </si>
  <si>
    <t>10</t>
  </si>
  <si>
    <t>25</t>
  </si>
  <si>
    <t>26</t>
  </si>
  <si>
    <t>39</t>
  </si>
  <si>
    <t>53</t>
  </si>
  <si>
    <t>52</t>
  </si>
  <si>
    <t>Dracina Porter</t>
  </si>
  <si>
    <t>King Bee</t>
  </si>
  <si>
    <t>Sarah Deacon</t>
  </si>
  <si>
    <t>Flower</t>
  </si>
  <si>
    <t>Harri Hess</t>
  </si>
  <si>
    <t>Mr Roberts</t>
  </si>
  <si>
    <t>Jessica Clarke</t>
  </si>
  <si>
    <t>Noreen Bawn</t>
  </si>
  <si>
    <t>Creevagh Ronnie</t>
  </si>
  <si>
    <t>Melissa Kaye</t>
  </si>
  <si>
    <t>Peter Tavey</t>
  </si>
  <si>
    <t>Chelsea Martin</t>
  </si>
  <si>
    <t>Merlins magic</t>
  </si>
  <si>
    <t>Courtney Martin</t>
  </si>
  <si>
    <t>genie's wish</t>
  </si>
  <si>
    <t>Faye Ogbourne</t>
  </si>
  <si>
    <t>Indian Violet</t>
  </si>
  <si>
    <t>Leah Sansome</t>
  </si>
  <si>
    <t>Eddie</t>
  </si>
  <si>
    <t>Helen Fergusson</t>
  </si>
  <si>
    <t>Kemberton Diablo</t>
  </si>
  <si>
    <t xml:space="preserve">Sarah Evans </t>
  </si>
  <si>
    <t xml:space="preserve">Aldi </t>
  </si>
  <si>
    <t xml:space="preserve">Neve Austin </t>
  </si>
  <si>
    <t xml:space="preserve">Dylan </t>
  </si>
  <si>
    <t xml:space="preserve">Kitty Gibbins </t>
  </si>
  <si>
    <t xml:space="preserve">Kimgarwyn Benjamin Pickles </t>
  </si>
  <si>
    <t>36</t>
  </si>
  <si>
    <t>14</t>
  </si>
  <si>
    <t>15</t>
  </si>
  <si>
    <t>16</t>
  </si>
  <si>
    <t>18</t>
  </si>
  <si>
    <t>24</t>
  </si>
  <si>
    <t>34</t>
  </si>
  <si>
    <t>40</t>
  </si>
  <si>
    <t>vinnie</t>
  </si>
  <si>
    <t>Hannah Ingham</t>
  </si>
  <si>
    <t>Chloes Girll</t>
  </si>
  <si>
    <t>Victoria Hulme</t>
  </si>
  <si>
    <t>Alfie</t>
  </si>
  <si>
    <t>Liz Hulme</t>
  </si>
  <si>
    <t>Paddy</t>
  </si>
  <si>
    <t>Miranda Steel</t>
  </si>
  <si>
    <t>Flaming Felix</t>
  </si>
  <si>
    <t>Mollie Salter</t>
  </si>
  <si>
    <t>Castlelambert’s Legend</t>
  </si>
  <si>
    <t>Anna Fowler</t>
  </si>
  <si>
    <t>Galahad Elm</t>
  </si>
  <si>
    <t>Sir Dudley</t>
  </si>
  <si>
    <t>90 Arena Eventing</t>
  </si>
  <si>
    <t>1st</t>
  </si>
  <si>
    <t>2nd</t>
  </si>
  <si>
    <t>3rd</t>
  </si>
  <si>
    <t>4th</t>
  </si>
  <si>
    <t>5th</t>
  </si>
  <si>
    <t>6th</t>
  </si>
  <si>
    <t>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</si>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</sst>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4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9" fillId="0" borderId="1" xfId="0" applyFont="1" applyBorder="1"/>
    <xf numFmtId="0" fontId="1" fillId="0" borderId="1" xfId="0" applyFont="1" applyBorder="1"/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9" fillId="4" borderId="1" xfId="0" applyFont="1" applyFill="1" applyBorder="1"/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0" borderId="5" xfId="0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topLeftCell="A2" workbookViewId="0">
      <selection activeCell="V34" sqref="V34"/>
    </sheetView>
  </sheetViews>
  <sheetFormatPr baseColWidth="10" defaultColWidth="8.83203125" defaultRowHeight="14" x14ac:dyDescent="0"/>
  <cols>
    <col min="2" max="2" width="16.6640625" customWidth="1"/>
    <col min="3" max="3" width="12.6640625" customWidth="1"/>
    <col min="5" max="21" width="5.83203125" customWidth="1"/>
    <col min="22" max="22" width="14.83203125" customWidth="1"/>
    <col min="23" max="23" width="11.83203125" customWidth="1"/>
    <col min="24" max="25" width="11.5" customWidth="1"/>
    <col min="26" max="26" width="11.5" bestFit="1" customWidth="1"/>
    <col min="27" max="27" width="9.1640625" customWidth="1"/>
  </cols>
  <sheetData>
    <row r="1" spans="1:27" ht="20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3" spans="1:27" ht="15">
      <c r="A3" s="17"/>
      <c r="B3" s="17"/>
      <c r="C3" s="17"/>
      <c r="D3" s="17"/>
      <c r="E3" s="32" t="s">
        <v>0</v>
      </c>
      <c r="F3" s="32"/>
      <c r="G3" s="32"/>
      <c r="H3" s="32"/>
      <c r="I3" s="32"/>
      <c r="J3" s="32"/>
      <c r="K3" s="32"/>
      <c r="L3" s="32"/>
      <c r="M3" s="32"/>
      <c r="N3" s="33" t="s">
        <v>1</v>
      </c>
      <c r="O3" s="33"/>
      <c r="P3" s="33"/>
      <c r="Q3" s="33"/>
      <c r="R3" s="33"/>
      <c r="S3" s="33"/>
      <c r="T3" s="33"/>
      <c r="U3" s="33"/>
      <c r="V3" s="10" t="s">
        <v>2</v>
      </c>
      <c r="W3" s="10">
        <v>176</v>
      </c>
      <c r="X3" s="18"/>
      <c r="Y3" s="18"/>
      <c r="Z3" s="18"/>
      <c r="AA3" s="18"/>
    </row>
    <row r="4" spans="1:27" ht="15">
      <c r="A4" s="10" t="s">
        <v>3</v>
      </c>
      <c r="B4" s="10" t="s">
        <v>4</v>
      </c>
      <c r="C4" s="10" t="s">
        <v>5</v>
      </c>
      <c r="D4" s="10" t="s">
        <v>6</v>
      </c>
      <c r="E4" s="12">
        <v>1</v>
      </c>
      <c r="F4" s="12">
        <v>2</v>
      </c>
      <c r="G4" s="12">
        <v>3</v>
      </c>
      <c r="H4" s="12">
        <v>4</v>
      </c>
      <c r="I4" s="12" t="s">
        <v>13</v>
      </c>
      <c r="J4" s="12" t="s">
        <v>14</v>
      </c>
      <c r="K4" s="12">
        <v>6</v>
      </c>
      <c r="L4" s="12">
        <v>7</v>
      </c>
      <c r="M4" s="12">
        <v>8</v>
      </c>
      <c r="N4" s="13">
        <v>1</v>
      </c>
      <c r="O4" s="13">
        <v>2</v>
      </c>
      <c r="P4" s="13">
        <v>3</v>
      </c>
      <c r="Q4" s="13">
        <v>4</v>
      </c>
      <c r="R4" s="13">
        <v>5</v>
      </c>
      <c r="S4" s="13">
        <v>6</v>
      </c>
      <c r="T4" s="13">
        <v>7</v>
      </c>
      <c r="U4" s="13">
        <v>8</v>
      </c>
      <c r="V4" s="10" t="s">
        <v>7</v>
      </c>
      <c r="W4" s="10" t="s">
        <v>8</v>
      </c>
      <c r="X4" s="10" t="s">
        <v>9</v>
      </c>
      <c r="Y4" s="10" t="s">
        <v>10</v>
      </c>
      <c r="Z4" s="14" t="s">
        <v>11</v>
      </c>
      <c r="AA4" s="18"/>
    </row>
    <row r="5" spans="1:27" ht="16">
      <c r="A5" s="3" t="s">
        <v>16</v>
      </c>
      <c r="B5" s="3" t="s">
        <v>20</v>
      </c>
      <c r="C5" s="3" t="s">
        <v>21</v>
      </c>
      <c r="D5" s="3" t="s">
        <v>12</v>
      </c>
      <c r="E5" s="2"/>
      <c r="F5" s="2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f t="shared" ref="V5:V27" si="0">SUM(E5:U5)</f>
        <v>0</v>
      </c>
      <c r="W5" s="2">
        <v>191.8</v>
      </c>
      <c r="X5" s="2">
        <f>ABS(W$3-W5)</f>
        <v>15.800000000000011</v>
      </c>
      <c r="Y5" s="2">
        <f>0.4*X5</f>
        <v>6.3200000000000047</v>
      </c>
      <c r="Z5" s="6">
        <f>Y5+V5</f>
        <v>6.3200000000000047</v>
      </c>
      <c r="AA5" s="2" t="s">
        <v>164</v>
      </c>
    </row>
    <row r="6" spans="1:27" ht="16">
      <c r="A6" s="3" t="s">
        <v>17</v>
      </c>
      <c r="B6" s="3" t="s">
        <v>22</v>
      </c>
      <c r="C6" s="3" t="s">
        <v>23</v>
      </c>
      <c r="D6" s="3" t="s">
        <v>28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f t="shared" si="0"/>
        <v>0</v>
      </c>
      <c r="W6" s="2">
        <v>176.62</v>
      </c>
      <c r="X6" s="2">
        <f t="shared" ref="X6:X27" si="1">ABS(W$3-W6)</f>
        <v>0.62000000000000455</v>
      </c>
      <c r="Y6" s="2">
        <f t="shared" ref="Y6:Y27" si="2">0.4*X6</f>
        <v>0.24800000000000183</v>
      </c>
      <c r="Z6" s="6">
        <f t="shared" ref="Z6:Z27" si="3">Y6+V6</f>
        <v>0.24800000000000183</v>
      </c>
      <c r="AA6" s="2" t="s">
        <v>162</v>
      </c>
    </row>
    <row r="7" spans="1:27" ht="16">
      <c r="A7" s="3" t="s">
        <v>18</v>
      </c>
      <c r="B7" s="3" t="s">
        <v>24</v>
      </c>
      <c r="C7" s="3" t="s">
        <v>25</v>
      </c>
      <c r="D7" s="3" t="s">
        <v>12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20</v>
      </c>
      <c r="V7" s="2">
        <f t="shared" si="0"/>
        <v>20</v>
      </c>
      <c r="W7" s="2">
        <v>232.57</v>
      </c>
      <c r="X7" s="2">
        <f t="shared" si="1"/>
        <v>56.569999999999993</v>
      </c>
      <c r="Y7" s="2">
        <f t="shared" si="2"/>
        <v>22.628</v>
      </c>
      <c r="Z7" s="6">
        <f t="shared" si="3"/>
        <v>42.628</v>
      </c>
      <c r="AA7" s="2" t="s">
        <v>165</v>
      </c>
    </row>
    <row r="8" spans="1:27" ht="16">
      <c r="A8" s="3" t="s">
        <v>19</v>
      </c>
      <c r="B8" s="3" t="s">
        <v>26</v>
      </c>
      <c r="C8" s="3" t="s">
        <v>27</v>
      </c>
      <c r="D8" s="3" t="s">
        <v>28</v>
      </c>
      <c r="E8" s="2"/>
      <c r="F8" s="2"/>
      <c r="G8" s="2"/>
      <c r="H8" s="2"/>
      <c r="I8" s="2"/>
      <c r="J8" s="2"/>
      <c r="K8" s="2">
        <v>4</v>
      </c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si="0"/>
        <v>4</v>
      </c>
      <c r="W8" s="2">
        <v>174.21</v>
      </c>
      <c r="X8" s="2">
        <f t="shared" si="1"/>
        <v>1.789999999999992</v>
      </c>
      <c r="Y8" s="2">
        <f t="shared" si="2"/>
        <v>0.71599999999999686</v>
      </c>
      <c r="Z8" s="6">
        <f t="shared" si="3"/>
        <v>4.7159999999999966</v>
      </c>
      <c r="AA8" s="2" t="s">
        <v>163</v>
      </c>
    </row>
    <row r="9" spans="1:27" ht="16">
      <c r="A9" s="4"/>
      <c r="B9" s="4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7"/>
      <c r="O9" s="2"/>
      <c r="P9" s="2"/>
      <c r="Q9" s="2"/>
      <c r="R9" s="2"/>
      <c r="S9" s="2"/>
      <c r="T9" s="2"/>
      <c r="U9" s="2"/>
      <c r="V9" s="2">
        <f t="shared" si="0"/>
        <v>0</v>
      </c>
      <c r="W9" s="2"/>
      <c r="X9" s="2">
        <f t="shared" si="1"/>
        <v>176</v>
      </c>
      <c r="Y9" s="2">
        <f t="shared" si="2"/>
        <v>70.400000000000006</v>
      </c>
      <c r="Z9" s="6">
        <f t="shared" si="3"/>
        <v>70.400000000000006</v>
      </c>
      <c r="AA9" s="2"/>
    </row>
    <row r="10" spans="1:27" ht="16">
      <c r="A10" s="4"/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0</v>
      </c>
      <c r="W10" s="2"/>
      <c r="X10" s="2">
        <f t="shared" si="1"/>
        <v>176</v>
      </c>
      <c r="Y10" s="2">
        <f t="shared" si="2"/>
        <v>70.400000000000006</v>
      </c>
      <c r="Z10" s="6">
        <f t="shared" si="3"/>
        <v>70.400000000000006</v>
      </c>
      <c r="AA10" s="2"/>
    </row>
    <row r="11" spans="1:27" ht="16">
      <c r="A11" s="4"/>
      <c r="B11" s="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0</v>
      </c>
      <c r="W11" s="2"/>
      <c r="X11" s="2">
        <f t="shared" si="1"/>
        <v>176</v>
      </c>
      <c r="Y11" s="2">
        <f t="shared" si="2"/>
        <v>70.400000000000006</v>
      </c>
      <c r="Z11" s="6">
        <f t="shared" si="3"/>
        <v>70.400000000000006</v>
      </c>
      <c r="AA11" s="2"/>
    </row>
    <row r="12" spans="1:27" ht="16">
      <c r="A12" s="4"/>
      <c r="B12" s="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0</v>
      </c>
      <c r="W12" s="2"/>
      <c r="X12" s="2">
        <f t="shared" si="1"/>
        <v>176</v>
      </c>
      <c r="Y12" s="2">
        <f t="shared" si="2"/>
        <v>70.400000000000006</v>
      </c>
      <c r="Z12" s="6">
        <f t="shared" si="3"/>
        <v>70.400000000000006</v>
      </c>
      <c r="AA12" s="2"/>
    </row>
    <row r="13" spans="1:27" ht="16">
      <c r="A13" s="4"/>
      <c r="B13" s="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0</v>
      </c>
      <c r="W13" s="2"/>
      <c r="X13" s="2">
        <f t="shared" si="1"/>
        <v>176</v>
      </c>
      <c r="Y13" s="2">
        <f t="shared" si="2"/>
        <v>70.400000000000006</v>
      </c>
      <c r="Z13" s="6">
        <f t="shared" si="3"/>
        <v>70.400000000000006</v>
      </c>
      <c r="AA13" s="2"/>
    </row>
    <row r="14" spans="1:27" ht="16">
      <c r="A14" s="4"/>
      <c r="B14" s="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 t="shared" si="0"/>
        <v>0</v>
      </c>
      <c r="W14" s="2"/>
      <c r="X14" s="2">
        <f t="shared" si="1"/>
        <v>176</v>
      </c>
      <c r="Y14" s="2">
        <f t="shared" si="2"/>
        <v>70.400000000000006</v>
      </c>
      <c r="Z14" s="6">
        <f t="shared" si="3"/>
        <v>70.400000000000006</v>
      </c>
      <c r="AA14" s="2"/>
    </row>
    <row r="15" spans="1:27" ht="16">
      <c r="A15" s="4"/>
      <c r="B15" s="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 t="shared" si="0"/>
        <v>0</v>
      </c>
      <c r="W15" s="2"/>
      <c r="X15" s="2">
        <f t="shared" si="1"/>
        <v>176</v>
      </c>
      <c r="Y15" s="2">
        <f t="shared" si="2"/>
        <v>70.400000000000006</v>
      </c>
      <c r="Z15" s="6">
        <f t="shared" si="3"/>
        <v>70.400000000000006</v>
      </c>
      <c r="AA15" s="2"/>
    </row>
    <row r="16" spans="1:27" ht="16">
      <c r="A16" s="4"/>
      <c r="B16" s="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0</v>
      </c>
      <c r="W16" s="2"/>
      <c r="X16" s="2">
        <f t="shared" si="1"/>
        <v>176</v>
      </c>
      <c r="Y16" s="2">
        <f t="shared" si="2"/>
        <v>70.400000000000006</v>
      </c>
      <c r="Z16" s="6">
        <f t="shared" si="3"/>
        <v>70.400000000000006</v>
      </c>
      <c r="AA16" s="2"/>
    </row>
    <row r="17" spans="1:27" ht="16">
      <c r="A17" s="4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 t="shared" si="0"/>
        <v>0</v>
      </c>
      <c r="W17" s="2"/>
      <c r="X17" s="2">
        <f t="shared" si="1"/>
        <v>176</v>
      </c>
      <c r="Y17" s="2">
        <f t="shared" si="2"/>
        <v>70.400000000000006</v>
      </c>
      <c r="Z17" s="6">
        <f t="shared" si="3"/>
        <v>70.400000000000006</v>
      </c>
      <c r="AA17" s="2"/>
    </row>
    <row r="18" spans="1:27" ht="16">
      <c r="A18" s="4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0</v>
      </c>
      <c r="W18" s="2"/>
      <c r="X18" s="2">
        <f t="shared" si="1"/>
        <v>176</v>
      </c>
      <c r="Y18" s="2">
        <f t="shared" si="2"/>
        <v>70.400000000000006</v>
      </c>
      <c r="Z18" s="6">
        <f t="shared" si="3"/>
        <v>70.400000000000006</v>
      </c>
      <c r="AA18" s="2"/>
    </row>
    <row r="19" spans="1:27" ht="16">
      <c r="A19" s="15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f t="shared" si="0"/>
        <v>0</v>
      </c>
      <c r="W19" s="2"/>
      <c r="X19" s="2">
        <f t="shared" si="1"/>
        <v>176</v>
      </c>
      <c r="Y19" s="2">
        <f t="shared" si="2"/>
        <v>70.400000000000006</v>
      </c>
      <c r="Z19" s="6">
        <f t="shared" si="3"/>
        <v>70.400000000000006</v>
      </c>
      <c r="AA19" s="2"/>
    </row>
    <row r="20" spans="1:27" ht="16">
      <c r="A20" s="4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 t="shared" si="0"/>
        <v>0</v>
      </c>
      <c r="W20" s="2"/>
      <c r="X20" s="2">
        <f t="shared" si="1"/>
        <v>176</v>
      </c>
      <c r="Y20" s="2">
        <f t="shared" si="2"/>
        <v>70.400000000000006</v>
      </c>
      <c r="Z20" s="6">
        <f t="shared" si="3"/>
        <v>70.400000000000006</v>
      </c>
      <c r="AA20" s="2"/>
    </row>
    <row r="21" spans="1:27" ht="16">
      <c r="A21" s="4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0</v>
      </c>
      <c r="W21" s="2"/>
      <c r="X21" s="2">
        <f t="shared" si="1"/>
        <v>176</v>
      </c>
      <c r="Y21" s="2">
        <f t="shared" si="2"/>
        <v>70.400000000000006</v>
      </c>
      <c r="Z21" s="6">
        <f t="shared" si="3"/>
        <v>70.400000000000006</v>
      </c>
      <c r="AA21" s="2"/>
    </row>
    <row r="22" spans="1:27" ht="16">
      <c r="A22" s="4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0</v>
      </c>
      <c r="W22" s="2"/>
      <c r="X22" s="2">
        <f t="shared" si="1"/>
        <v>176</v>
      </c>
      <c r="Y22" s="2">
        <f t="shared" si="2"/>
        <v>70.400000000000006</v>
      </c>
      <c r="Z22" s="6">
        <f t="shared" si="3"/>
        <v>70.400000000000006</v>
      </c>
      <c r="AA22" s="2"/>
    </row>
    <row r="23" spans="1:27" ht="16">
      <c r="A23" s="4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0</v>
      </c>
      <c r="W23" s="2"/>
      <c r="X23" s="2">
        <f t="shared" si="1"/>
        <v>176</v>
      </c>
      <c r="Y23" s="2">
        <f t="shared" si="2"/>
        <v>70.400000000000006</v>
      </c>
      <c r="Z23" s="6">
        <f t="shared" si="3"/>
        <v>70.400000000000006</v>
      </c>
      <c r="AA23" s="2"/>
    </row>
    <row r="24" spans="1:27" ht="16">
      <c r="A24" s="4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 t="shared" si="0"/>
        <v>0</v>
      </c>
      <c r="W24" s="2"/>
      <c r="X24" s="2">
        <f t="shared" si="1"/>
        <v>176</v>
      </c>
      <c r="Y24" s="2">
        <f t="shared" si="2"/>
        <v>70.400000000000006</v>
      </c>
      <c r="Z24" s="6">
        <f t="shared" si="3"/>
        <v>70.400000000000006</v>
      </c>
      <c r="AA24" s="2"/>
    </row>
    <row r="25" spans="1:27" ht="16">
      <c r="A25" s="4"/>
      <c r="B25" s="4"/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0"/>
        <v>0</v>
      </c>
      <c r="W25" s="2"/>
      <c r="X25" s="2">
        <f t="shared" si="1"/>
        <v>176</v>
      </c>
      <c r="Y25" s="2">
        <f t="shared" si="2"/>
        <v>70.400000000000006</v>
      </c>
      <c r="Z25" s="6">
        <f t="shared" si="3"/>
        <v>70.400000000000006</v>
      </c>
      <c r="AA25" s="2"/>
    </row>
    <row r="26" spans="1:27" ht="16">
      <c r="A26" s="4"/>
      <c r="B26" s="4"/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f t="shared" si="0"/>
        <v>0</v>
      </c>
      <c r="W26" s="2"/>
      <c r="X26" s="2">
        <f t="shared" si="1"/>
        <v>176</v>
      </c>
      <c r="Y26" s="2">
        <f t="shared" si="2"/>
        <v>70.400000000000006</v>
      </c>
      <c r="Z26" s="6">
        <f t="shared" si="3"/>
        <v>70.400000000000006</v>
      </c>
      <c r="AA26" s="2"/>
    </row>
    <row r="27" spans="1:27" ht="16">
      <c r="A27" s="4"/>
      <c r="B27" s="4"/>
      <c r="C27" s="4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 t="shared" si="0"/>
        <v>0</v>
      </c>
      <c r="W27" s="2"/>
      <c r="X27" s="2">
        <f t="shared" si="1"/>
        <v>176</v>
      </c>
      <c r="Y27" s="2">
        <f t="shared" si="2"/>
        <v>70.400000000000006</v>
      </c>
      <c r="Z27" s="6">
        <f t="shared" si="3"/>
        <v>70.400000000000006</v>
      </c>
      <c r="AA27" s="2"/>
    </row>
  </sheetData>
  <mergeCells count="3">
    <mergeCell ref="A1:AA1"/>
    <mergeCell ref="E3:M3"/>
    <mergeCell ref="N3:U3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M31" sqref="M31"/>
    </sheetView>
  </sheetViews>
  <sheetFormatPr baseColWidth="10" defaultColWidth="8.83203125" defaultRowHeight="14" x14ac:dyDescent="0"/>
  <cols>
    <col min="2" max="2" width="27.5" bestFit="1" customWidth="1"/>
    <col min="3" max="3" width="19.5" bestFit="1" customWidth="1"/>
    <col min="5" max="21" width="5.33203125" customWidth="1"/>
    <col min="22" max="22" width="14.83203125" customWidth="1"/>
    <col min="23" max="23" width="11.83203125" customWidth="1"/>
    <col min="24" max="25" width="11.5" customWidth="1"/>
    <col min="26" max="26" width="11.5" bestFit="1" customWidth="1"/>
    <col min="27" max="27" width="9.1640625" customWidth="1"/>
  </cols>
  <sheetData>
    <row r="1" spans="1:27" ht="20">
      <c r="A1" s="29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3" spans="1:27">
      <c r="A3" s="1"/>
      <c r="B3" s="1"/>
      <c r="C3" s="1"/>
      <c r="D3" s="1"/>
      <c r="E3" s="34" t="s">
        <v>0</v>
      </c>
      <c r="F3" s="34"/>
      <c r="G3" s="34"/>
      <c r="H3" s="34"/>
      <c r="I3" s="34"/>
      <c r="J3" s="34"/>
      <c r="K3" s="34"/>
      <c r="L3" s="34"/>
      <c r="M3" s="34"/>
      <c r="N3" s="35" t="s">
        <v>1</v>
      </c>
      <c r="O3" s="35"/>
      <c r="P3" s="35"/>
      <c r="Q3" s="35"/>
      <c r="R3" s="35"/>
      <c r="S3" s="35"/>
      <c r="T3" s="35"/>
      <c r="U3" s="35"/>
      <c r="V3" s="9" t="s">
        <v>2</v>
      </c>
      <c r="W3" s="9">
        <v>176</v>
      </c>
    </row>
    <row r="4" spans="1:27" ht="15">
      <c r="A4" s="10" t="s">
        <v>3</v>
      </c>
      <c r="B4" s="10" t="s">
        <v>4</v>
      </c>
      <c r="C4" s="10" t="s">
        <v>5</v>
      </c>
      <c r="D4" s="10" t="s">
        <v>6</v>
      </c>
      <c r="E4" s="19">
        <v>1</v>
      </c>
      <c r="F4" s="19">
        <v>2</v>
      </c>
      <c r="G4" s="19">
        <v>3</v>
      </c>
      <c r="H4" s="19">
        <v>4</v>
      </c>
      <c r="I4" s="19" t="s">
        <v>13</v>
      </c>
      <c r="J4" s="19" t="s">
        <v>14</v>
      </c>
      <c r="K4" s="19">
        <v>6</v>
      </c>
      <c r="L4" s="19">
        <v>7</v>
      </c>
      <c r="M4" s="19">
        <v>8</v>
      </c>
      <c r="N4" s="20">
        <v>1</v>
      </c>
      <c r="O4" s="20">
        <v>2</v>
      </c>
      <c r="P4" s="20">
        <v>3</v>
      </c>
      <c r="Q4" s="20">
        <v>4</v>
      </c>
      <c r="R4" s="20">
        <v>5</v>
      </c>
      <c r="S4" s="20">
        <v>6</v>
      </c>
      <c r="T4" s="20">
        <v>7</v>
      </c>
      <c r="U4" s="20">
        <v>8</v>
      </c>
      <c r="V4" s="10" t="s">
        <v>7</v>
      </c>
      <c r="W4" s="10" t="s">
        <v>8</v>
      </c>
      <c r="X4" s="10" t="s">
        <v>9</v>
      </c>
      <c r="Y4" s="10" t="s">
        <v>10</v>
      </c>
      <c r="Z4" s="14" t="s">
        <v>11</v>
      </c>
    </row>
    <row r="5" spans="1:27" ht="16">
      <c r="A5" s="3" t="s">
        <v>29</v>
      </c>
      <c r="B5" s="3" t="s">
        <v>34</v>
      </c>
      <c r="C5" s="3" t="s">
        <v>35</v>
      </c>
      <c r="D5" s="3" t="s">
        <v>12</v>
      </c>
      <c r="E5" s="2"/>
      <c r="F5" s="2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4</v>
      </c>
      <c r="S5" s="2"/>
      <c r="T5" s="2">
        <v>20</v>
      </c>
      <c r="U5" s="2"/>
      <c r="V5" s="2">
        <f t="shared" ref="V5:V25" si="0">SUM(E5:U5)</f>
        <v>28</v>
      </c>
      <c r="W5" s="2">
        <v>238.92</v>
      </c>
      <c r="X5" s="2">
        <f t="shared" ref="X5:X25" si="1">ABS(W$3-W5)</f>
        <v>62.919999999999987</v>
      </c>
      <c r="Y5" s="2">
        <f t="shared" ref="Y5:Y25" si="2">0.4*X5</f>
        <v>25.167999999999996</v>
      </c>
      <c r="Z5" s="6">
        <f t="shared" ref="Z5:Z25" si="3">Y5+V5</f>
        <v>53.167999999999992</v>
      </c>
      <c r="AA5" s="2" t="s">
        <v>167</v>
      </c>
    </row>
    <row r="6" spans="1:27" ht="16">
      <c r="A6" s="3" t="s">
        <v>30</v>
      </c>
      <c r="B6" s="3" t="s">
        <v>36</v>
      </c>
      <c r="C6" s="3" t="s">
        <v>37</v>
      </c>
      <c r="D6" s="3" t="s">
        <v>28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f t="shared" si="0"/>
        <v>0</v>
      </c>
      <c r="W6" s="2">
        <v>167.97</v>
      </c>
      <c r="X6" s="2">
        <f t="shared" si="1"/>
        <v>8.0300000000000011</v>
      </c>
      <c r="Y6" s="2">
        <f t="shared" si="2"/>
        <v>3.2120000000000006</v>
      </c>
      <c r="Z6" s="6">
        <f t="shared" si="3"/>
        <v>3.2120000000000006</v>
      </c>
      <c r="AA6" s="2" t="s">
        <v>162</v>
      </c>
    </row>
    <row r="7" spans="1:27" ht="16">
      <c r="A7" s="3" t="s">
        <v>31</v>
      </c>
      <c r="B7" s="3" t="s">
        <v>38</v>
      </c>
      <c r="C7" s="3" t="s">
        <v>39</v>
      </c>
      <c r="D7" s="3" t="s">
        <v>12</v>
      </c>
      <c r="E7" s="2"/>
      <c r="F7" s="2"/>
      <c r="G7" s="2"/>
      <c r="H7" s="2"/>
      <c r="I7" s="2"/>
      <c r="J7" s="2"/>
      <c r="K7" s="2"/>
      <c r="L7" s="2"/>
      <c r="M7" s="2"/>
      <c r="N7" s="7"/>
      <c r="O7" s="2">
        <v>4</v>
      </c>
      <c r="P7" s="2"/>
      <c r="Q7" s="2"/>
      <c r="R7" s="2"/>
      <c r="S7" s="2"/>
      <c r="T7" s="2"/>
      <c r="U7" s="2"/>
      <c r="V7" s="2">
        <f t="shared" si="0"/>
        <v>4</v>
      </c>
      <c r="W7" s="2">
        <v>152.72</v>
      </c>
      <c r="X7" s="2">
        <f t="shared" si="1"/>
        <v>23.28</v>
      </c>
      <c r="Y7" s="2">
        <f t="shared" si="2"/>
        <v>9.3120000000000012</v>
      </c>
      <c r="Z7" s="6">
        <f t="shared" si="3"/>
        <v>13.312000000000001</v>
      </c>
      <c r="AA7" s="2" t="s">
        <v>164</v>
      </c>
    </row>
    <row r="8" spans="1:27" ht="16">
      <c r="A8" s="3" t="s">
        <v>32</v>
      </c>
      <c r="B8" s="3" t="s">
        <v>40</v>
      </c>
      <c r="C8" s="3" t="s">
        <v>41</v>
      </c>
      <c r="D8" s="3" t="s">
        <v>28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si="0"/>
        <v>0</v>
      </c>
      <c r="W8" s="2">
        <v>150.22</v>
      </c>
      <c r="X8" s="2">
        <f t="shared" si="1"/>
        <v>25.78</v>
      </c>
      <c r="Y8" s="2">
        <f t="shared" si="2"/>
        <v>10.312000000000001</v>
      </c>
      <c r="Z8" s="6">
        <f t="shared" si="3"/>
        <v>10.312000000000001</v>
      </c>
      <c r="AA8" s="2" t="s">
        <v>163</v>
      </c>
    </row>
    <row r="9" spans="1:27" ht="16">
      <c r="A9" s="3" t="s">
        <v>33</v>
      </c>
      <c r="B9" s="3" t="s">
        <v>42</v>
      </c>
      <c r="C9" s="3" t="s">
        <v>43</v>
      </c>
      <c r="D9" s="3" t="s">
        <v>28</v>
      </c>
      <c r="E9" s="2"/>
      <c r="F9" s="2"/>
      <c r="G9" s="2"/>
      <c r="H9" s="2"/>
      <c r="I9" s="2"/>
      <c r="J9" s="2">
        <v>4</v>
      </c>
      <c r="K9" s="2"/>
      <c r="L9" s="2"/>
      <c r="M9" s="2"/>
      <c r="N9" s="2"/>
      <c r="O9" s="2"/>
      <c r="P9" s="2"/>
      <c r="Q9" s="2">
        <v>20</v>
      </c>
      <c r="R9" s="2"/>
      <c r="S9" s="2"/>
      <c r="T9" s="2"/>
      <c r="U9" s="2"/>
      <c r="V9" s="2">
        <f t="shared" si="0"/>
        <v>24</v>
      </c>
      <c r="W9" s="2">
        <v>173.74</v>
      </c>
      <c r="X9" s="2">
        <f t="shared" si="1"/>
        <v>2.2599999999999909</v>
      </c>
      <c r="Y9" s="2">
        <f t="shared" si="2"/>
        <v>0.90399999999999636</v>
      </c>
      <c r="Z9" s="6">
        <f t="shared" si="3"/>
        <v>24.903999999999996</v>
      </c>
      <c r="AA9" s="2" t="s">
        <v>166</v>
      </c>
    </row>
    <row r="10" spans="1:27" ht="16">
      <c r="A10" s="3" t="s">
        <v>19</v>
      </c>
      <c r="B10" s="3" t="s">
        <v>26</v>
      </c>
      <c r="C10" s="3" t="s">
        <v>27</v>
      </c>
      <c r="D10" s="3" t="s">
        <v>28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0</v>
      </c>
      <c r="W10" s="2">
        <v>140.51</v>
      </c>
      <c r="X10" s="2">
        <f t="shared" si="1"/>
        <v>35.490000000000009</v>
      </c>
      <c r="Y10" s="2">
        <f t="shared" si="2"/>
        <v>14.196000000000005</v>
      </c>
      <c r="Z10" s="6">
        <f t="shared" si="3"/>
        <v>14.196000000000005</v>
      </c>
      <c r="AA10" s="2" t="s">
        <v>165</v>
      </c>
    </row>
    <row r="11" spans="1:27" ht="16">
      <c r="A11" s="4"/>
      <c r="B11" s="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0</v>
      </c>
      <c r="W11" s="2"/>
      <c r="X11" s="2">
        <f t="shared" si="1"/>
        <v>176</v>
      </c>
      <c r="Y11" s="2">
        <f t="shared" si="2"/>
        <v>70.400000000000006</v>
      </c>
      <c r="Z11" s="6">
        <f t="shared" si="3"/>
        <v>70.400000000000006</v>
      </c>
      <c r="AA11" s="2"/>
    </row>
    <row r="12" spans="1:27" ht="16">
      <c r="A12" s="4"/>
      <c r="B12" s="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0</v>
      </c>
      <c r="W12" s="2"/>
      <c r="X12" s="2">
        <f t="shared" si="1"/>
        <v>176</v>
      </c>
      <c r="Y12" s="2">
        <f t="shared" si="2"/>
        <v>70.400000000000006</v>
      </c>
      <c r="Z12" s="6">
        <f t="shared" si="3"/>
        <v>70.400000000000006</v>
      </c>
      <c r="AA12" s="2"/>
    </row>
    <row r="13" spans="1:27" ht="16">
      <c r="A13" s="4"/>
      <c r="B13" s="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0</v>
      </c>
      <c r="W13" s="2"/>
      <c r="X13" s="2">
        <f t="shared" si="1"/>
        <v>176</v>
      </c>
      <c r="Y13" s="2">
        <f t="shared" si="2"/>
        <v>70.400000000000006</v>
      </c>
      <c r="Z13" s="6">
        <f t="shared" si="3"/>
        <v>70.400000000000006</v>
      </c>
      <c r="AA13" s="2"/>
    </row>
    <row r="14" spans="1:27" ht="16">
      <c r="A14" s="4"/>
      <c r="B14" s="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 t="shared" si="0"/>
        <v>0</v>
      </c>
      <c r="W14" s="2"/>
      <c r="X14" s="2">
        <f t="shared" si="1"/>
        <v>176</v>
      </c>
      <c r="Y14" s="2">
        <f t="shared" si="2"/>
        <v>70.400000000000006</v>
      </c>
      <c r="Z14" s="6">
        <f t="shared" si="3"/>
        <v>70.400000000000006</v>
      </c>
      <c r="AA14" s="2"/>
    </row>
    <row r="15" spans="1:27" ht="16">
      <c r="A15" s="4"/>
      <c r="B15" s="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 t="shared" si="0"/>
        <v>0</v>
      </c>
      <c r="W15" s="2"/>
      <c r="X15" s="2">
        <f t="shared" si="1"/>
        <v>176</v>
      </c>
      <c r="Y15" s="2">
        <f t="shared" si="2"/>
        <v>70.400000000000006</v>
      </c>
      <c r="Z15" s="6">
        <f t="shared" si="3"/>
        <v>70.400000000000006</v>
      </c>
      <c r="AA15" s="2"/>
    </row>
    <row r="16" spans="1:27" ht="16">
      <c r="A16" s="4"/>
      <c r="B16" s="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0</v>
      </c>
      <c r="W16" s="2"/>
      <c r="X16" s="2">
        <f t="shared" si="1"/>
        <v>176</v>
      </c>
      <c r="Y16" s="2">
        <f t="shared" si="2"/>
        <v>70.400000000000006</v>
      </c>
      <c r="Z16" s="6">
        <f t="shared" si="3"/>
        <v>70.400000000000006</v>
      </c>
      <c r="AA16" s="2"/>
    </row>
    <row r="17" spans="1:27" ht="16">
      <c r="A17" s="15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 t="shared" si="0"/>
        <v>0</v>
      </c>
      <c r="W17" s="2"/>
      <c r="X17" s="2">
        <f t="shared" si="1"/>
        <v>176</v>
      </c>
      <c r="Y17" s="2">
        <f t="shared" si="2"/>
        <v>70.400000000000006</v>
      </c>
      <c r="Z17" s="6">
        <f t="shared" si="3"/>
        <v>70.400000000000006</v>
      </c>
      <c r="AA17" s="2"/>
    </row>
    <row r="18" spans="1:27" ht="16">
      <c r="A18" s="4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0</v>
      </c>
      <c r="W18" s="2"/>
      <c r="X18" s="2">
        <f t="shared" si="1"/>
        <v>176</v>
      </c>
      <c r="Y18" s="2">
        <f t="shared" si="2"/>
        <v>70.400000000000006</v>
      </c>
      <c r="Z18" s="6">
        <f t="shared" si="3"/>
        <v>70.400000000000006</v>
      </c>
      <c r="AA18" s="2"/>
    </row>
    <row r="19" spans="1:27" ht="16">
      <c r="A19" s="4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f t="shared" si="0"/>
        <v>0</v>
      </c>
      <c r="W19" s="2"/>
      <c r="X19" s="2">
        <f t="shared" si="1"/>
        <v>176</v>
      </c>
      <c r="Y19" s="2">
        <f t="shared" si="2"/>
        <v>70.400000000000006</v>
      </c>
      <c r="Z19" s="6">
        <f t="shared" si="3"/>
        <v>70.400000000000006</v>
      </c>
      <c r="AA19" s="2"/>
    </row>
    <row r="20" spans="1:27" ht="16">
      <c r="A20" s="4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 t="shared" si="0"/>
        <v>0</v>
      </c>
      <c r="W20" s="2"/>
      <c r="X20" s="2">
        <f t="shared" si="1"/>
        <v>176</v>
      </c>
      <c r="Y20" s="2">
        <f t="shared" si="2"/>
        <v>70.400000000000006</v>
      </c>
      <c r="Z20" s="6">
        <f t="shared" si="3"/>
        <v>70.400000000000006</v>
      </c>
      <c r="AA20" s="2"/>
    </row>
    <row r="21" spans="1:27" ht="16">
      <c r="A21" s="4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0</v>
      </c>
      <c r="W21" s="2"/>
      <c r="X21" s="2">
        <f t="shared" si="1"/>
        <v>176</v>
      </c>
      <c r="Y21" s="2">
        <f t="shared" si="2"/>
        <v>70.400000000000006</v>
      </c>
      <c r="Z21" s="6">
        <f t="shared" si="3"/>
        <v>70.400000000000006</v>
      </c>
      <c r="AA21" s="2"/>
    </row>
    <row r="22" spans="1:27" ht="16">
      <c r="A22" s="4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0</v>
      </c>
      <c r="W22" s="2"/>
      <c r="X22" s="2">
        <f t="shared" si="1"/>
        <v>176</v>
      </c>
      <c r="Y22" s="2">
        <f t="shared" si="2"/>
        <v>70.400000000000006</v>
      </c>
      <c r="Z22" s="6">
        <f t="shared" si="3"/>
        <v>70.400000000000006</v>
      </c>
      <c r="AA22" s="2"/>
    </row>
    <row r="23" spans="1:27" ht="16">
      <c r="A23" s="4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0</v>
      </c>
      <c r="W23" s="2"/>
      <c r="X23" s="2">
        <f t="shared" si="1"/>
        <v>176</v>
      </c>
      <c r="Y23" s="2">
        <f t="shared" si="2"/>
        <v>70.400000000000006</v>
      </c>
      <c r="Z23" s="6">
        <f t="shared" si="3"/>
        <v>70.400000000000006</v>
      </c>
      <c r="AA23" s="2"/>
    </row>
    <row r="24" spans="1:27" ht="16">
      <c r="A24" s="4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 t="shared" si="0"/>
        <v>0</v>
      </c>
      <c r="W24" s="2"/>
      <c r="X24" s="2">
        <f t="shared" si="1"/>
        <v>176</v>
      </c>
      <c r="Y24" s="2">
        <f t="shared" si="2"/>
        <v>70.400000000000006</v>
      </c>
      <c r="Z24" s="6">
        <f t="shared" si="3"/>
        <v>70.400000000000006</v>
      </c>
      <c r="AA24" s="2"/>
    </row>
    <row r="25" spans="1:27" ht="16">
      <c r="A25" s="4"/>
      <c r="B25" s="4"/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0"/>
        <v>0</v>
      </c>
      <c r="W25" s="2"/>
      <c r="X25" s="2">
        <f t="shared" si="1"/>
        <v>176</v>
      </c>
      <c r="Y25" s="2">
        <f t="shared" si="2"/>
        <v>70.400000000000006</v>
      </c>
      <c r="Z25" s="6">
        <f t="shared" si="3"/>
        <v>70.400000000000006</v>
      </c>
      <c r="AA25" s="2"/>
    </row>
  </sheetData>
  <mergeCells count="3">
    <mergeCell ref="E3:M3"/>
    <mergeCell ref="N3:U3"/>
    <mergeCell ref="A1:AA1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activeCell="G32" sqref="G32"/>
    </sheetView>
  </sheetViews>
  <sheetFormatPr baseColWidth="10" defaultColWidth="8.83203125" defaultRowHeight="14" x14ac:dyDescent="0"/>
  <cols>
    <col min="1" max="1" width="6" customWidth="1"/>
    <col min="2" max="2" width="22.83203125" customWidth="1"/>
    <col min="3" max="3" width="24.6640625" customWidth="1"/>
    <col min="4" max="4" width="8.83203125" customWidth="1"/>
    <col min="5" max="22" width="5.83203125" customWidth="1"/>
    <col min="23" max="23" width="12.83203125" customWidth="1"/>
    <col min="24" max="24" width="10.6640625" customWidth="1"/>
    <col min="25" max="25" width="6.6640625" customWidth="1"/>
    <col min="26" max="27" width="11.5" customWidth="1"/>
  </cols>
  <sheetData>
    <row r="1" spans="1:28" ht="20">
      <c r="A1" s="29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3" spans="1:28" ht="15">
      <c r="A3" s="1"/>
      <c r="B3" s="1"/>
      <c r="C3" s="1"/>
      <c r="D3" s="1"/>
      <c r="E3" s="34" t="s">
        <v>0</v>
      </c>
      <c r="F3" s="34"/>
      <c r="G3" s="34"/>
      <c r="H3" s="34"/>
      <c r="I3" s="34"/>
      <c r="J3" s="34"/>
      <c r="K3" s="34"/>
      <c r="L3" s="34"/>
      <c r="M3" s="34"/>
      <c r="N3" s="35" t="s">
        <v>1</v>
      </c>
      <c r="O3" s="35"/>
      <c r="P3" s="35"/>
      <c r="Q3" s="35"/>
      <c r="R3" s="35"/>
      <c r="S3" s="35"/>
      <c r="T3" s="35"/>
      <c r="U3" s="35"/>
      <c r="V3" s="35"/>
      <c r="W3" s="10" t="s">
        <v>2</v>
      </c>
      <c r="X3" s="10">
        <v>185</v>
      </c>
    </row>
    <row r="4" spans="1:28" ht="15">
      <c r="A4" s="10" t="s">
        <v>3</v>
      </c>
      <c r="B4" s="10" t="s">
        <v>4</v>
      </c>
      <c r="C4" s="10" t="s">
        <v>5</v>
      </c>
      <c r="D4" s="10" t="s">
        <v>6</v>
      </c>
      <c r="E4" s="12">
        <v>1</v>
      </c>
      <c r="F4" s="12">
        <v>2</v>
      </c>
      <c r="G4" s="12">
        <v>3</v>
      </c>
      <c r="H4" s="12">
        <v>4</v>
      </c>
      <c r="I4" s="12" t="s">
        <v>13</v>
      </c>
      <c r="J4" s="12" t="s">
        <v>14</v>
      </c>
      <c r="K4" s="12">
        <v>6</v>
      </c>
      <c r="L4" s="12">
        <v>7</v>
      </c>
      <c r="M4" s="12">
        <v>8</v>
      </c>
      <c r="N4" s="13">
        <v>1</v>
      </c>
      <c r="O4" s="13">
        <v>2</v>
      </c>
      <c r="P4" s="13">
        <v>3</v>
      </c>
      <c r="Q4" s="13">
        <v>4</v>
      </c>
      <c r="R4" s="13">
        <v>5</v>
      </c>
      <c r="S4" s="13">
        <v>6</v>
      </c>
      <c r="T4" s="13">
        <v>7</v>
      </c>
      <c r="U4" s="13">
        <v>8</v>
      </c>
      <c r="V4" s="13">
        <v>9</v>
      </c>
      <c r="W4" s="10" t="s">
        <v>7</v>
      </c>
      <c r="X4" s="10" t="s">
        <v>8</v>
      </c>
      <c r="Y4" s="10" t="s">
        <v>9</v>
      </c>
      <c r="Z4" s="10" t="s">
        <v>10</v>
      </c>
      <c r="AA4" s="14" t="s">
        <v>11</v>
      </c>
    </row>
    <row r="5" spans="1:28" ht="16">
      <c r="A5" s="21" t="s">
        <v>32</v>
      </c>
      <c r="B5" s="21" t="s">
        <v>40</v>
      </c>
      <c r="C5" s="21" t="s">
        <v>41</v>
      </c>
      <c r="D5" s="21" t="s">
        <v>28</v>
      </c>
      <c r="E5" s="22"/>
      <c r="F5" s="22"/>
      <c r="G5" s="22"/>
      <c r="H5" s="22"/>
      <c r="I5" s="22"/>
      <c r="J5" s="22"/>
      <c r="K5" s="22"/>
      <c r="L5" s="22"/>
      <c r="M5" s="22">
        <v>4</v>
      </c>
      <c r="N5" s="22"/>
      <c r="O5" s="22"/>
      <c r="P5" s="22"/>
      <c r="Q5" s="22"/>
      <c r="R5" s="22"/>
      <c r="S5" s="22"/>
      <c r="T5" s="22"/>
      <c r="U5" s="22"/>
      <c r="V5" s="22"/>
      <c r="W5" s="22">
        <f t="shared" ref="W5:W20" si="0">SUM(E5:V5)</f>
        <v>4</v>
      </c>
      <c r="X5" s="22">
        <v>165.54</v>
      </c>
      <c r="Y5" s="22">
        <f t="shared" ref="Y5:Y24" si="1">ABS(X$3-X5)</f>
        <v>19.460000000000008</v>
      </c>
      <c r="Z5" s="23">
        <f t="shared" ref="Z5" si="2">0.4*Y5</f>
        <v>7.7840000000000034</v>
      </c>
      <c r="AA5" s="23">
        <f t="shared" ref="AA5" si="3">Z5+W5</f>
        <v>11.784000000000002</v>
      </c>
      <c r="AB5" s="1" t="s">
        <v>166</v>
      </c>
    </row>
    <row r="6" spans="1:28" ht="16">
      <c r="A6" s="3" t="s">
        <v>52</v>
      </c>
      <c r="B6" s="3" t="s">
        <v>78</v>
      </c>
      <c r="C6" s="3" t="s">
        <v>79</v>
      </c>
      <c r="D6" s="3" t="s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f t="shared" si="0"/>
        <v>0</v>
      </c>
      <c r="X6" s="1">
        <v>181.35</v>
      </c>
      <c r="Y6" s="1">
        <f t="shared" si="1"/>
        <v>3.6500000000000057</v>
      </c>
      <c r="Z6" s="5">
        <f t="shared" ref="Z6:Z24" si="4">0.4*Y6</f>
        <v>1.4600000000000024</v>
      </c>
      <c r="AA6" s="5">
        <f t="shared" ref="AA6:AA20" si="5">Z6+W6</f>
        <v>1.4600000000000024</v>
      </c>
      <c r="AB6" s="8" t="s">
        <v>162</v>
      </c>
    </row>
    <row r="7" spans="1:28" ht="16">
      <c r="A7" s="3" t="s">
        <v>47</v>
      </c>
      <c r="B7" s="3" t="s">
        <v>68</v>
      </c>
      <c r="C7" s="3" t="s">
        <v>69</v>
      </c>
      <c r="D7" s="3" t="s">
        <v>12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f t="shared" si="0"/>
        <v>0</v>
      </c>
      <c r="X7" s="2">
        <v>177.9</v>
      </c>
      <c r="Y7" s="2">
        <f t="shared" si="1"/>
        <v>7.0999999999999943</v>
      </c>
      <c r="Z7" s="6">
        <f t="shared" si="4"/>
        <v>2.8399999999999981</v>
      </c>
      <c r="AA7" s="6">
        <f t="shared" si="5"/>
        <v>2.8399999999999981</v>
      </c>
      <c r="AB7" s="1" t="s">
        <v>163</v>
      </c>
    </row>
    <row r="8" spans="1:28" ht="16">
      <c r="A8" s="3" t="s">
        <v>53</v>
      </c>
      <c r="B8" s="3" t="s">
        <v>80</v>
      </c>
      <c r="C8" s="3" t="s">
        <v>81</v>
      </c>
      <c r="D8" s="3" t="s">
        <v>12</v>
      </c>
      <c r="E8" s="1"/>
      <c r="F8" s="1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f t="shared" si="0"/>
        <v>4</v>
      </c>
      <c r="X8" s="1">
        <v>188.6</v>
      </c>
      <c r="Y8" s="1">
        <f t="shared" si="1"/>
        <v>3.5999999999999943</v>
      </c>
      <c r="Z8" s="5">
        <f t="shared" si="4"/>
        <v>1.4399999999999977</v>
      </c>
      <c r="AA8" s="5">
        <f t="shared" si="5"/>
        <v>5.4399999999999977</v>
      </c>
      <c r="AB8" s="2" t="s">
        <v>164</v>
      </c>
    </row>
    <row r="9" spans="1:28" ht="16">
      <c r="A9" s="3" t="s">
        <v>45</v>
      </c>
      <c r="B9" s="3" t="s">
        <v>64</v>
      </c>
      <c r="C9" s="3" t="s">
        <v>65</v>
      </c>
      <c r="D9" s="3" t="s">
        <v>12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f t="shared" si="0"/>
        <v>0</v>
      </c>
      <c r="X9" s="2">
        <v>171.01</v>
      </c>
      <c r="Y9" s="2">
        <f t="shared" si="1"/>
        <v>13.990000000000009</v>
      </c>
      <c r="Z9" s="6">
        <f t="shared" si="4"/>
        <v>5.5960000000000036</v>
      </c>
      <c r="AA9" s="6">
        <f t="shared" si="5"/>
        <v>5.5960000000000036</v>
      </c>
      <c r="AB9" s="2" t="s">
        <v>165</v>
      </c>
    </row>
    <row r="10" spans="1:28" ht="16">
      <c r="A10" s="3" t="s">
        <v>51</v>
      </c>
      <c r="B10" s="3" t="s">
        <v>76</v>
      </c>
      <c r="C10" s="3" t="s">
        <v>77</v>
      </c>
      <c r="D10" s="3" t="s">
        <v>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0</v>
      </c>
      <c r="X10" s="1">
        <v>167.08</v>
      </c>
      <c r="Y10" s="1">
        <f t="shared" si="1"/>
        <v>17.919999999999987</v>
      </c>
      <c r="Z10" s="5">
        <f t="shared" si="4"/>
        <v>7.1679999999999957</v>
      </c>
      <c r="AA10" s="5">
        <f t="shared" si="5"/>
        <v>7.1679999999999957</v>
      </c>
      <c r="AB10" s="2" t="s">
        <v>166</v>
      </c>
    </row>
    <row r="11" spans="1:28" ht="16">
      <c r="A11" s="21" t="s">
        <v>48</v>
      </c>
      <c r="B11" s="21" t="s">
        <v>70</v>
      </c>
      <c r="C11" s="21" t="s">
        <v>71</v>
      </c>
      <c r="D11" s="21" t="s">
        <v>28</v>
      </c>
      <c r="E11" s="22"/>
      <c r="F11" s="22">
        <v>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>
        <f t="shared" si="0"/>
        <v>4</v>
      </c>
      <c r="X11" s="22">
        <v>170.4</v>
      </c>
      <c r="Y11" s="22">
        <f t="shared" si="1"/>
        <v>14.599999999999994</v>
      </c>
      <c r="Z11" s="23">
        <f t="shared" si="4"/>
        <v>5.8399999999999981</v>
      </c>
      <c r="AA11" s="23">
        <f t="shared" si="5"/>
        <v>9.8399999999999981</v>
      </c>
      <c r="AB11" s="2" t="s">
        <v>163</v>
      </c>
    </row>
    <row r="12" spans="1:28" ht="16">
      <c r="A12" s="3" t="s">
        <v>46</v>
      </c>
      <c r="B12" s="3" t="s">
        <v>66</v>
      </c>
      <c r="C12" s="3" t="s">
        <v>67</v>
      </c>
      <c r="D12" s="3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f t="shared" si="0"/>
        <v>0</v>
      </c>
      <c r="X12" s="2">
        <v>206.31</v>
      </c>
      <c r="Y12" s="2">
        <f t="shared" si="1"/>
        <v>21.310000000000002</v>
      </c>
      <c r="Z12" s="6">
        <f t="shared" si="4"/>
        <v>8.5240000000000009</v>
      </c>
      <c r="AA12" s="6">
        <f t="shared" si="5"/>
        <v>8.5240000000000009</v>
      </c>
      <c r="AB12" s="8" t="s">
        <v>167</v>
      </c>
    </row>
    <row r="13" spans="1:28" ht="16">
      <c r="A13" s="3" t="s">
        <v>50</v>
      </c>
      <c r="B13" s="3" t="s">
        <v>74</v>
      </c>
      <c r="C13" s="3" t="s">
        <v>75</v>
      </c>
      <c r="D13" s="3" t="s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4</v>
      </c>
      <c r="W13" s="1">
        <f t="shared" si="0"/>
        <v>4</v>
      </c>
      <c r="X13" s="1">
        <v>173.47</v>
      </c>
      <c r="Y13" s="1">
        <f t="shared" si="1"/>
        <v>11.530000000000001</v>
      </c>
      <c r="Z13" s="5">
        <f t="shared" si="4"/>
        <v>4.612000000000001</v>
      </c>
      <c r="AA13" s="5">
        <f t="shared" si="5"/>
        <v>8.6120000000000019</v>
      </c>
    </row>
    <row r="14" spans="1:28" ht="16">
      <c r="A14" s="3" t="s">
        <v>55</v>
      </c>
      <c r="B14" s="3" t="s">
        <v>84</v>
      </c>
      <c r="C14" s="3" t="s">
        <v>85</v>
      </c>
      <c r="D14" s="3" t="s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0</v>
      </c>
      <c r="X14" s="1">
        <v>160.26</v>
      </c>
      <c r="Y14" s="1">
        <f t="shared" si="1"/>
        <v>24.740000000000009</v>
      </c>
      <c r="Z14" s="5">
        <f t="shared" si="4"/>
        <v>9.8960000000000043</v>
      </c>
      <c r="AA14" s="5">
        <f t="shared" si="5"/>
        <v>9.8960000000000043</v>
      </c>
    </row>
    <row r="15" spans="1:28" ht="16">
      <c r="A15" s="3" t="s">
        <v>49</v>
      </c>
      <c r="B15" s="3" t="s">
        <v>72</v>
      </c>
      <c r="C15" s="3" t="s">
        <v>73</v>
      </c>
      <c r="D15" s="3" t="s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>
        <v>223.6</v>
      </c>
      <c r="Y15" s="1">
        <f t="shared" si="1"/>
        <v>38.599999999999994</v>
      </c>
      <c r="Z15" s="5">
        <f t="shared" si="4"/>
        <v>15.439999999999998</v>
      </c>
      <c r="AA15" s="5">
        <f t="shared" si="5"/>
        <v>15.439999999999998</v>
      </c>
    </row>
    <row r="16" spans="1:28" ht="16">
      <c r="A16" s="3" t="s">
        <v>29</v>
      </c>
      <c r="B16" s="3" t="s">
        <v>34</v>
      </c>
      <c r="C16" s="3" t="s">
        <v>35</v>
      </c>
      <c r="D16" s="3" t="s">
        <v>12</v>
      </c>
      <c r="E16" s="1"/>
      <c r="F16" s="1"/>
      <c r="G16" s="1"/>
      <c r="H16" s="1">
        <v>4</v>
      </c>
      <c r="I16" s="1"/>
      <c r="J16" s="1">
        <v>4</v>
      </c>
      <c r="K16" s="1"/>
      <c r="L16" s="1"/>
      <c r="M16" s="1"/>
      <c r="N16" s="1"/>
      <c r="O16" s="1"/>
      <c r="P16" s="1"/>
      <c r="Q16" s="1"/>
      <c r="R16" s="1">
        <v>4</v>
      </c>
      <c r="S16" s="1"/>
      <c r="T16" s="1"/>
      <c r="U16" s="1"/>
      <c r="V16" s="1"/>
      <c r="W16" s="1">
        <f t="shared" si="0"/>
        <v>12</v>
      </c>
      <c r="X16" s="1">
        <v>200.21</v>
      </c>
      <c r="Y16" s="1">
        <f t="shared" si="1"/>
        <v>15.210000000000008</v>
      </c>
      <c r="Z16" s="5">
        <f t="shared" si="4"/>
        <v>6.0840000000000032</v>
      </c>
      <c r="AA16" s="5">
        <f t="shared" si="5"/>
        <v>18.084000000000003</v>
      </c>
    </row>
    <row r="17" spans="1:28" ht="16">
      <c r="A17" s="3" t="s">
        <v>44</v>
      </c>
      <c r="B17" s="3" t="s">
        <v>62</v>
      </c>
      <c r="C17" s="3" t="s">
        <v>63</v>
      </c>
      <c r="D17" s="3" t="s">
        <v>12</v>
      </c>
      <c r="E17" s="1"/>
      <c r="F17" s="1"/>
      <c r="G17" s="1"/>
      <c r="H17" s="1">
        <v>4</v>
      </c>
      <c r="I17" s="1"/>
      <c r="J17" s="1">
        <v>4</v>
      </c>
      <c r="K17" s="1"/>
      <c r="L17" s="1"/>
      <c r="M17" s="1"/>
      <c r="N17" s="1"/>
      <c r="O17" s="1"/>
      <c r="P17" s="1"/>
      <c r="Q17" s="1"/>
      <c r="R17" s="1">
        <v>4</v>
      </c>
      <c r="S17" s="1"/>
      <c r="T17" s="1"/>
      <c r="U17" s="1"/>
      <c r="V17" s="1"/>
      <c r="W17" s="1">
        <f t="shared" si="0"/>
        <v>12</v>
      </c>
      <c r="X17" s="1">
        <v>168.62</v>
      </c>
      <c r="Y17" s="1">
        <f t="shared" si="1"/>
        <v>16.379999999999995</v>
      </c>
      <c r="Z17" s="5">
        <f t="shared" si="4"/>
        <v>6.5519999999999987</v>
      </c>
      <c r="AA17" s="5">
        <f t="shared" si="5"/>
        <v>18.552</v>
      </c>
    </row>
    <row r="18" spans="1:28" ht="16">
      <c r="A18" s="3" t="s">
        <v>58</v>
      </c>
      <c r="B18" s="3" t="s">
        <v>90</v>
      </c>
      <c r="C18" s="3" t="s">
        <v>91</v>
      </c>
      <c r="D18" s="3" t="s">
        <v>12</v>
      </c>
      <c r="E18" s="1"/>
      <c r="F18" s="1"/>
      <c r="G18" s="1"/>
      <c r="H18" s="1">
        <v>4</v>
      </c>
      <c r="I18" s="1"/>
      <c r="J18" s="1">
        <v>4</v>
      </c>
      <c r="K18" s="1"/>
      <c r="L18" s="1"/>
      <c r="M18" s="1"/>
      <c r="N18" s="1"/>
      <c r="O18" s="1"/>
      <c r="P18" s="1"/>
      <c r="Q18" s="1"/>
      <c r="R18" s="1"/>
      <c r="S18" s="1">
        <v>20</v>
      </c>
      <c r="T18" s="1"/>
      <c r="U18" s="1"/>
      <c r="V18" s="1"/>
      <c r="W18" s="1">
        <f t="shared" si="0"/>
        <v>28</v>
      </c>
      <c r="X18" s="1">
        <v>179.4</v>
      </c>
      <c r="Y18" s="1">
        <f t="shared" si="1"/>
        <v>5.5999999999999943</v>
      </c>
      <c r="Z18" s="5">
        <f t="shared" si="4"/>
        <v>2.239999999999998</v>
      </c>
      <c r="AA18" s="5">
        <f t="shared" si="5"/>
        <v>30.24</v>
      </c>
    </row>
    <row r="19" spans="1:28" ht="16">
      <c r="A19" s="21" t="s">
        <v>56</v>
      </c>
      <c r="B19" s="21" t="s">
        <v>86</v>
      </c>
      <c r="C19" s="21" t="s">
        <v>87</v>
      </c>
      <c r="D19" s="21" t="s">
        <v>28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>
        <v>4</v>
      </c>
      <c r="S19" s="22"/>
      <c r="T19" s="22"/>
      <c r="U19" s="22"/>
      <c r="V19" s="22"/>
      <c r="W19" s="22">
        <f t="shared" si="0"/>
        <v>4</v>
      </c>
      <c r="X19" s="22">
        <v>156.61000000000001</v>
      </c>
      <c r="Y19" s="22">
        <f t="shared" si="1"/>
        <v>28.389999999999986</v>
      </c>
      <c r="Z19" s="23">
        <f t="shared" si="4"/>
        <v>11.355999999999995</v>
      </c>
      <c r="AA19" s="23">
        <f t="shared" si="5"/>
        <v>15.355999999999995</v>
      </c>
      <c r="AB19" t="s">
        <v>167</v>
      </c>
    </row>
    <row r="20" spans="1:28" ht="16">
      <c r="A20" s="21" t="s">
        <v>57</v>
      </c>
      <c r="B20" s="21" t="s">
        <v>88</v>
      </c>
      <c r="C20" s="21" t="s">
        <v>89</v>
      </c>
      <c r="D20" s="21" t="s">
        <v>28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>
        <f t="shared" si="0"/>
        <v>0</v>
      </c>
      <c r="X20" s="22">
        <v>156.84</v>
      </c>
      <c r="Y20" s="22">
        <f t="shared" si="1"/>
        <v>28.159999999999997</v>
      </c>
      <c r="Z20" s="23">
        <f t="shared" si="4"/>
        <v>11.263999999999999</v>
      </c>
      <c r="AA20" s="23">
        <f t="shared" si="5"/>
        <v>11.263999999999999</v>
      </c>
      <c r="AB20" t="s">
        <v>165</v>
      </c>
    </row>
    <row r="21" spans="1:28" ht="16">
      <c r="A21" s="3" t="s">
        <v>54</v>
      </c>
      <c r="B21" s="3" t="s">
        <v>82</v>
      </c>
      <c r="C21" s="3" t="s">
        <v>83</v>
      </c>
      <c r="D21" s="3" t="s">
        <v>12</v>
      </c>
      <c r="E21" s="1" t="s">
        <v>168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 t="s">
        <v>168</v>
      </c>
      <c r="X21" s="1" t="s">
        <v>169</v>
      </c>
      <c r="Y21" s="1" t="e">
        <f t="shared" si="1"/>
        <v>#VALUE!</v>
      </c>
      <c r="Z21" s="5" t="e">
        <f t="shared" si="4"/>
        <v>#VALUE!</v>
      </c>
      <c r="AA21" s="5" t="s">
        <v>168</v>
      </c>
    </row>
    <row r="22" spans="1:28" ht="16">
      <c r="A22" s="21" t="s">
        <v>59</v>
      </c>
      <c r="B22" s="21" t="s">
        <v>92</v>
      </c>
      <c r="C22" s="21" t="s">
        <v>93</v>
      </c>
      <c r="D22" s="21" t="s">
        <v>28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>
        <f>SUM(E22:V22)</f>
        <v>0</v>
      </c>
      <c r="X22" s="22">
        <v>188</v>
      </c>
      <c r="Y22" s="22">
        <f t="shared" si="1"/>
        <v>3</v>
      </c>
      <c r="Z22" s="23">
        <f t="shared" si="4"/>
        <v>1.2000000000000002</v>
      </c>
      <c r="AA22" s="23">
        <f>Z22+W22</f>
        <v>1.2000000000000002</v>
      </c>
      <c r="AB22" t="s">
        <v>162</v>
      </c>
    </row>
    <row r="23" spans="1:28" ht="16">
      <c r="A23" s="21" t="s">
        <v>60</v>
      </c>
      <c r="B23" s="21" t="s">
        <v>94</v>
      </c>
      <c r="C23" s="21" t="s">
        <v>95</v>
      </c>
      <c r="D23" s="21" t="s">
        <v>28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>
        <f>SUM(E23:V23)</f>
        <v>0</v>
      </c>
      <c r="X23" s="22">
        <v>159.91</v>
      </c>
      <c r="Y23" s="22">
        <f t="shared" si="1"/>
        <v>25.090000000000003</v>
      </c>
      <c r="Z23" s="23">
        <f t="shared" si="4"/>
        <v>10.036000000000001</v>
      </c>
      <c r="AA23" s="23">
        <f>Z23+W23</f>
        <v>10.036000000000001</v>
      </c>
      <c r="AB23" t="s">
        <v>164</v>
      </c>
    </row>
    <row r="24" spans="1:28" ht="16">
      <c r="A24" s="3" t="s">
        <v>61</v>
      </c>
      <c r="B24" s="3" t="s">
        <v>96</v>
      </c>
      <c r="C24" s="3" t="s">
        <v>97</v>
      </c>
      <c r="D24" s="3" t="s">
        <v>12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 t="s">
        <v>168</v>
      </c>
      <c r="X24" s="1"/>
      <c r="Y24" s="1">
        <f t="shared" si="1"/>
        <v>185</v>
      </c>
      <c r="Z24" s="5">
        <f t="shared" si="4"/>
        <v>74</v>
      </c>
      <c r="AA24" s="5" t="s">
        <v>168</v>
      </c>
    </row>
  </sheetData>
  <mergeCells count="3">
    <mergeCell ref="E3:M3"/>
    <mergeCell ref="N3:V3"/>
    <mergeCell ref="A1:AB1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opLeftCell="D1" workbookViewId="0">
      <selection activeCell="R30" sqref="R30"/>
    </sheetView>
  </sheetViews>
  <sheetFormatPr baseColWidth="10" defaultColWidth="8.83203125" defaultRowHeight="14" x14ac:dyDescent="0"/>
  <cols>
    <col min="2" max="2" width="25.1640625" bestFit="1" customWidth="1"/>
    <col min="3" max="3" width="35.83203125" bestFit="1" customWidth="1"/>
    <col min="4" max="4" width="7.83203125" bestFit="1" customWidth="1"/>
    <col min="5" max="23" width="5.6640625" customWidth="1"/>
    <col min="24" max="24" width="14.83203125" customWidth="1"/>
    <col min="25" max="25" width="11.83203125" customWidth="1"/>
    <col min="26" max="27" width="11.5" customWidth="1"/>
    <col min="28" max="28" width="11.5" bestFit="1" customWidth="1"/>
  </cols>
  <sheetData>
    <row r="1" spans="1:29" ht="20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</row>
    <row r="3" spans="1:29" ht="15">
      <c r="A3" s="1"/>
      <c r="B3" s="1"/>
      <c r="C3" s="1"/>
      <c r="D3" s="1"/>
      <c r="E3" s="34" t="s">
        <v>0</v>
      </c>
      <c r="F3" s="34"/>
      <c r="G3" s="34"/>
      <c r="H3" s="34"/>
      <c r="I3" s="34"/>
      <c r="J3" s="34"/>
      <c r="K3" s="34"/>
      <c r="L3" s="34"/>
      <c r="M3" s="34"/>
      <c r="N3" s="35" t="s">
        <v>1</v>
      </c>
      <c r="O3" s="35"/>
      <c r="P3" s="35"/>
      <c r="Q3" s="35"/>
      <c r="R3" s="35"/>
      <c r="S3" s="35"/>
      <c r="T3" s="35"/>
      <c r="U3" s="35"/>
      <c r="V3" s="35"/>
      <c r="W3" s="35"/>
      <c r="X3" s="10" t="s">
        <v>2</v>
      </c>
      <c r="Y3" s="10">
        <v>171</v>
      </c>
    </row>
    <row r="4" spans="1:29" ht="15">
      <c r="A4" s="10" t="s">
        <v>3</v>
      </c>
      <c r="B4" s="10" t="s">
        <v>4</v>
      </c>
      <c r="C4" s="10" t="s">
        <v>5</v>
      </c>
      <c r="D4" s="10" t="s">
        <v>6</v>
      </c>
      <c r="E4" s="11">
        <v>1</v>
      </c>
      <c r="F4" s="12">
        <v>2</v>
      </c>
      <c r="G4" s="12">
        <v>3</v>
      </c>
      <c r="H4" s="12">
        <v>4</v>
      </c>
      <c r="I4" s="12" t="s">
        <v>13</v>
      </c>
      <c r="J4" s="11" t="s">
        <v>14</v>
      </c>
      <c r="K4" s="11">
        <v>6</v>
      </c>
      <c r="L4" s="11">
        <v>7</v>
      </c>
      <c r="M4" s="11">
        <v>8</v>
      </c>
      <c r="N4" s="13">
        <v>1</v>
      </c>
      <c r="O4" s="13">
        <v>2</v>
      </c>
      <c r="P4" s="13">
        <v>3</v>
      </c>
      <c r="Q4" s="13">
        <v>4</v>
      </c>
      <c r="R4" s="13">
        <v>5</v>
      </c>
      <c r="S4" s="13">
        <v>6</v>
      </c>
      <c r="T4" s="13">
        <v>7</v>
      </c>
      <c r="U4" s="13">
        <v>8</v>
      </c>
      <c r="V4" s="13">
        <v>9</v>
      </c>
      <c r="W4" s="13">
        <v>10</v>
      </c>
      <c r="X4" s="10" t="s">
        <v>7</v>
      </c>
      <c r="Y4" s="10" t="s">
        <v>8</v>
      </c>
      <c r="Z4" s="10" t="s">
        <v>9</v>
      </c>
      <c r="AA4" s="10" t="s">
        <v>10</v>
      </c>
      <c r="AB4" s="14" t="s">
        <v>11</v>
      </c>
    </row>
    <row r="5" spans="1:29" ht="18">
      <c r="A5" s="16" t="s">
        <v>101</v>
      </c>
      <c r="B5" s="16" t="s">
        <v>112</v>
      </c>
      <c r="C5" s="16" t="s">
        <v>113</v>
      </c>
      <c r="D5" s="3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 t="shared" ref="X5:X20" si="0">SUM(E5:W5)</f>
        <v>0</v>
      </c>
      <c r="Y5" s="2">
        <v>168.52</v>
      </c>
      <c r="Z5" s="2">
        <f t="shared" ref="Z5:Z20" si="1">ABS(Y$3-Y5)</f>
        <v>2.4799999999999898</v>
      </c>
      <c r="AA5" s="6">
        <f t="shared" ref="AA5:AA20" si="2">0.4*Z5</f>
        <v>0.991999999999996</v>
      </c>
      <c r="AB5" s="6">
        <f t="shared" ref="AB5:AB20" si="3">AA5+X5</f>
        <v>0.991999999999996</v>
      </c>
      <c r="AC5" s="2" t="s">
        <v>162</v>
      </c>
    </row>
    <row r="6" spans="1:29" ht="18">
      <c r="A6" s="26">
        <v>60</v>
      </c>
      <c r="B6" s="16" t="s">
        <v>133</v>
      </c>
      <c r="C6" s="16" t="s">
        <v>134</v>
      </c>
      <c r="D6" s="3" t="s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0"/>
        <v>0</v>
      </c>
      <c r="Y6" s="1">
        <v>179.48</v>
      </c>
      <c r="Z6" s="1">
        <f t="shared" si="1"/>
        <v>8.4799999999999898</v>
      </c>
      <c r="AA6" s="5">
        <f t="shared" si="2"/>
        <v>3.3919999999999959</v>
      </c>
      <c r="AB6" s="5">
        <f t="shared" si="3"/>
        <v>3.3919999999999959</v>
      </c>
      <c r="AC6" s="2" t="s">
        <v>163</v>
      </c>
    </row>
    <row r="7" spans="1:29" ht="18">
      <c r="A7" s="16" t="s">
        <v>107</v>
      </c>
      <c r="B7" s="16" t="s">
        <v>123</v>
      </c>
      <c r="C7" s="16" t="s">
        <v>124</v>
      </c>
      <c r="D7" s="3" t="s">
        <v>12</v>
      </c>
      <c r="E7" s="1"/>
      <c r="F7" s="1"/>
      <c r="G7" s="1"/>
      <c r="H7" s="1"/>
      <c r="I7" s="1"/>
      <c r="J7" s="1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0"/>
        <v>4</v>
      </c>
      <c r="Y7" s="1">
        <v>169.95</v>
      </c>
      <c r="Z7" s="1">
        <f t="shared" si="1"/>
        <v>1.0500000000000114</v>
      </c>
      <c r="AA7" s="5">
        <f t="shared" si="2"/>
        <v>0.42000000000000459</v>
      </c>
      <c r="AB7" s="5">
        <f t="shared" si="3"/>
        <v>4.4200000000000044</v>
      </c>
      <c r="AC7" s="2" t="s">
        <v>164</v>
      </c>
    </row>
    <row r="8" spans="1:29" ht="18">
      <c r="A8" s="24" t="s">
        <v>110</v>
      </c>
      <c r="B8" s="24" t="s">
        <v>129</v>
      </c>
      <c r="C8" s="24" t="s">
        <v>130</v>
      </c>
      <c r="D8" s="21" t="s">
        <v>28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f t="shared" si="0"/>
        <v>0</v>
      </c>
      <c r="Y8" s="22">
        <v>171.06</v>
      </c>
      <c r="Z8" s="22">
        <f t="shared" si="1"/>
        <v>6.0000000000002274E-2</v>
      </c>
      <c r="AA8" s="23">
        <f t="shared" si="2"/>
        <v>2.4000000000000909E-2</v>
      </c>
      <c r="AB8" s="23">
        <f t="shared" si="3"/>
        <v>2.4000000000000909E-2</v>
      </c>
      <c r="AC8" s="2" t="s">
        <v>162</v>
      </c>
    </row>
    <row r="9" spans="1:29" ht="18">
      <c r="A9" s="27">
        <v>70</v>
      </c>
      <c r="B9" s="24" t="s">
        <v>135</v>
      </c>
      <c r="C9" s="24" t="s">
        <v>136</v>
      </c>
      <c r="D9" s="21" t="s">
        <v>28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>
        <f t="shared" si="0"/>
        <v>0</v>
      </c>
      <c r="Y9" s="22">
        <v>160.94999999999999</v>
      </c>
      <c r="Z9" s="22">
        <f t="shared" si="1"/>
        <v>10.050000000000011</v>
      </c>
      <c r="AA9" s="23">
        <f t="shared" si="2"/>
        <v>4.0200000000000049</v>
      </c>
      <c r="AB9" s="23">
        <f t="shared" si="3"/>
        <v>4.0200000000000049</v>
      </c>
      <c r="AC9" s="2" t="s">
        <v>163</v>
      </c>
    </row>
    <row r="10" spans="1:29" ht="18">
      <c r="A10" s="24" t="s">
        <v>57</v>
      </c>
      <c r="B10" s="24" t="s">
        <v>88</v>
      </c>
      <c r="C10" s="24" t="s">
        <v>89</v>
      </c>
      <c r="D10" s="21" t="s">
        <v>28</v>
      </c>
      <c r="E10" s="22"/>
      <c r="F10" s="22">
        <v>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f t="shared" si="0"/>
        <v>4</v>
      </c>
      <c r="Y10" s="22">
        <v>176.87</v>
      </c>
      <c r="Z10" s="22">
        <f t="shared" si="1"/>
        <v>5.8700000000000045</v>
      </c>
      <c r="AA10" s="23">
        <f t="shared" si="2"/>
        <v>2.3480000000000021</v>
      </c>
      <c r="AB10" s="23">
        <f t="shared" si="3"/>
        <v>6.3480000000000025</v>
      </c>
      <c r="AC10" s="2" t="s">
        <v>164</v>
      </c>
    </row>
    <row r="11" spans="1:29" ht="18">
      <c r="A11" s="16" t="s">
        <v>106</v>
      </c>
      <c r="B11" s="16" t="s">
        <v>121</v>
      </c>
      <c r="C11" s="16" t="s">
        <v>122</v>
      </c>
      <c r="D11" s="3" t="s">
        <v>12</v>
      </c>
      <c r="E11" s="2"/>
      <c r="F11" s="2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>
        <f t="shared" si="0"/>
        <v>4</v>
      </c>
      <c r="Y11" s="1">
        <v>175.49</v>
      </c>
      <c r="Z11" s="1">
        <f t="shared" si="1"/>
        <v>4.4900000000000091</v>
      </c>
      <c r="AA11" s="5">
        <f t="shared" si="2"/>
        <v>1.7960000000000038</v>
      </c>
      <c r="AB11" s="5">
        <f t="shared" si="3"/>
        <v>5.7960000000000038</v>
      </c>
      <c r="AC11" s="2" t="s">
        <v>165</v>
      </c>
    </row>
    <row r="12" spans="1:29" ht="18">
      <c r="A12" s="16" t="s">
        <v>103</v>
      </c>
      <c r="B12" s="16" t="s">
        <v>116</v>
      </c>
      <c r="C12" s="16" t="s">
        <v>117</v>
      </c>
      <c r="D12" s="3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4</v>
      </c>
      <c r="W12" s="2"/>
      <c r="X12" s="2">
        <f t="shared" si="0"/>
        <v>4</v>
      </c>
      <c r="Y12" s="2">
        <v>164.52</v>
      </c>
      <c r="Z12" s="2">
        <f t="shared" si="1"/>
        <v>6.4799999999999898</v>
      </c>
      <c r="AA12" s="6">
        <f t="shared" si="2"/>
        <v>2.5919999999999961</v>
      </c>
      <c r="AB12" s="6">
        <f t="shared" si="3"/>
        <v>6.5919999999999961</v>
      </c>
      <c r="AC12" s="2" t="s">
        <v>166</v>
      </c>
    </row>
    <row r="13" spans="1:29" ht="18">
      <c r="A13" s="25" t="s">
        <v>105</v>
      </c>
      <c r="B13" s="25" t="s">
        <v>96</v>
      </c>
      <c r="C13" s="25" t="s">
        <v>120</v>
      </c>
      <c r="D13" s="4" t="s">
        <v>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0</v>
      </c>
      <c r="Y13" s="28">
        <v>154.47999999999999</v>
      </c>
      <c r="Z13" s="2">
        <f t="shared" si="1"/>
        <v>16.52000000000001</v>
      </c>
      <c r="AA13" s="6">
        <f t="shared" si="2"/>
        <v>6.6080000000000041</v>
      </c>
      <c r="AB13" s="6">
        <f t="shared" si="3"/>
        <v>6.6080000000000041</v>
      </c>
      <c r="AC13" s="1" t="s">
        <v>167</v>
      </c>
    </row>
    <row r="14" spans="1:29" ht="18">
      <c r="A14" s="24" t="s">
        <v>104</v>
      </c>
      <c r="B14" s="24" t="s">
        <v>118</v>
      </c>
      <c r="C14" s="24" t="s">
        <v>119</v>
      </c>
      <c r="D14" s="21" t="s">
        <v>28</v>
      </c>
      <c r="E14" s="22"/>
      <c r="F14" s="22"/>
      <c r="G14" s="22"/>
      <c r="H14" s="22"/>
      <c r="I14" s="22"/>
      <c r="J14" s="22"/>
      <c r="K14" s="22"/>
      <c r="L14" s="22"/>
      <c r="M14" s="22">
        <v>4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f t="shared" si="0"/>
        <v>4</v>
      </c>
      <c r="Y14" s="22">
        <v>152.28</v>
      </c>
      <c r="Z14" s="22">
        <f t="shared" si="1"/>
        <v>18.72</v>
      </c>
      <c r="AA14" s="23">
        <f t="shared" si="2"/>
        <v>7.4879999999999995</v>
      </c>
      <c r="AB14" s="23">
        <f t="shared" si="3"/>
        <v>11.488</v>
      </c>
      <c r="AC14" s="1" t="s">
        <v>165</v>
      </c>
    </row>
    <row r="15" spans="1:29" ht="18">
      <c r="A15" s="27">
        <v>61</v>
      </c>
      <c r="B15" s="24" t="s">
        <v>137</v>
      </c>
      <c r="C15" s="24" t="s">
        <v>138</v>
      </c>
      <c r="D15" s="21" t="s">
        <v>28</v>
      </c>
      <c r="E15" s="22"/>
      <c r="F15" s="22"/>
      <c r="G15" s="22"/>
      <c r="H15" s="22">
        <v>4</v>
      </c>
      <c r="I15" s="22"/>
      <c r="J15" s="22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>
        <f t="shared" si="0"/>
        <v>8</v>
      </c>
      <c r="Y15" s="22">
        <v>149.22999999999999</v>
      </c>
      <c r="Z15" s="22">
        <f t="shared" si="1"/>
        <v>21.77000000000001</v>
      </c>
      <c r="AA15" s="23">
        <f t="shared" si="2"/>
        <v>8.7080000000000037</v>
      </c>
      <c r="AB15" s="23">
        <f t="shared" si="3"/>
        <v>16.708000000000006</v>
      </c>
      <c r="AC15" s="1" t="s">
        <v>166</v>
      </c>
    </row>
    <row r="16" spans="1:29" ht="18">
      <c r="A16" s="24" t="s">
        <v>108</v>
      </c>
      <c r="B16" s="24" t="s">
        <v>125</v>
      </c>
      <c r="C16" s="24" t="s">
        <v>126</v>
      </c>
      <c r="D16" s="21" t="s">
        <v>28</v>
      </c>
      <c r="E16" s="22"/>
      <c r="F16" s="22"/>
      <c r="G16" s="22"/>
      <c r="H16" s="22">
        <v>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>
        <v>20</v>
      </c>
      <c r="X16" s="22">
        <f t="shared" si="0"/>
        <v>24</v>
      </c>
      <c r="Y16" s="22">
        <v>171.13</v>
      </c>
      <c r="Z16" s="22">
        <f t="shared" si="1"/>
        <v>0.12999999999999545</v>
      </c>
      <c r="AA16" s="23">
        <f t="shared" si="2"/>
        <v>5.1999999999998187E-2</v>
      </c>
      <c r="AB16" s="23">
        <f t="shared" si="3"/>
        <v>24.052</v>
      </c>
      <c r="AC16" s="1" t="s">
        <v>167</v>
      </c>
    </row>
    <row r="17" spans="1:29" ht="18">
      <c r="A17" s="16" t="s">
        <v>111</v>
      </c>
      <c r="B17" s="16" t="s">
        <v>131</v>
      </c>
      <c r="C17" s="16" t="s">
        <v>132</v>
      </c>
      <c r="D17" s="3" t="s">
        <v>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4</v>
      </c>
      <c r="X17" s="1">
        <f t="shared" si="0"/>
        <v>4</v>
      </c>
      <c r="Y17" s="1">
        <v>180.64</v>
      </c>
      <c r="Z17" s="1">
        <f t="shared" si="1"/>
        <v>9.6399999999999864</v>
      </c>
      <c r="AA17" s="5">
        <f t="shared" si="2"/>
        <v>3.8559999999999945</v>
      </c>
      <c r="AB17" s="5">
        <f t="shared" si="3"/>
        <v>7.8559999999999945</v>
      </c>
      <c r="AC17" s="1"/>
    </row>
    <row r="18" spans="1:29" ht="18">
      <c r="A18" s="16" t="s">
        <v>102</v>
      </c>
      <c r="B18" s="16" t="s">
        <v>114</v>
      </c>
      <c r="C18" s="16" t="s">
        <v>115</v>
      </c>
      <c r="D18" s="3" t="s">
        <v>12</v>
      </c>
      <c r="E18" s="2"/>
      <c r="F18" s="2">
        <v>4</v>
      </c>
      <c r="G18" s="2"/>
      <c r="H18" s="2">
        <v>4</v>
      </c>
      <c r="I18" s="2">
        <v>4</v>
      </c>
      <c r="J18" s="2"/>
      <c r="K18" s="2">
        <v>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16</v>
      </c>
      <c r="Y18" s="2">
        <v>205.74</v>
      </c>
      <c r="Z18" s="2">
        <f t="shared" si="1"/>
        <v>34.740000000000009</v>
      </c>
      <c r="AA18" s="6">
        <f t="shared" si="2"/>
        <v>13.896000000000004</v>
      </c>
      <c r="AB18" s="6">
        <f t="shared" si="3"/>
        <v>29.896000000000004</v>
      </c>
      <c r="AC18" s="1"/>
    </row>
    <row r="19" spans="1:29" ht="18">
      <c r="A19" s="24" t="s">
        <v>109</v>
      </c>
      <c r="B19" s="24" t="s">
        <v>127</v>
      </c>
      <c r="C19" s="24" t="s">
        <v>128</v>
      </c>
      <c r="D19" s="21" t="s">
        <v>28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20</v>
      </c>
      <c r="P19" s="22"/>
      <c r="Q19" s="22"/>
      <c r="R19" s="22"/>
      <c r="S19" s="22"/>
      <c r="T19" s="22"/>
      <c r="U19" s="22"/>
      <c r="V19" s="22"/>
      <c r="W19" s="22"/>
      <c r="X19" s="22">
        <f t="shared" si="0"/>
        <v>20</v>
      </c>
      <c r="Y19" s="22">
        <v>192.08</v>
      </c>
      <c r="Z19" s="22">
        <f t="shared" si="1"/>
        <v>21.080000000000013</v>
      </c>
      <c r="AA19" s="23">
        <f t="shared" si="2"/>
        <v>8.4320000000000057</v>
      </c>
      <c r="AB19" s="23">
        <f t="shared" si="3"/>
        <v>28.432000000000006</v>
      </c>
      <c r="AC19" s="1"/>
    </row>
    <row r="20" spans="1:29" ht="18">
      <c r="A20" s="24" t="s">
        <v>59</v>
      </c>
      <c r="B20" s="24" t="s">
        <v>92</v>
      </c>
      <c r="C20" s="24" t="s">
        <v>93</v>
      </c>
      <c r="D20" s="21" t="s">
        <v>28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20</v>
      </c>
      <c r="S20" s="22"/>
      <c r="T20" s="22"/>
      <c r="U20" s="22"/>
      <c r="V20" s="22"/>
      <c r="W20" s="22">
        <v>40</v>
      </c>
      <c r="X20" s="22">
        <f t="shared" si="0"/>
        <v>60</v>
      </c>
      <c r="Y20" s="22">
        <v>225.49</v>
      </c>
      <c r="Z20" s="22">
        <f t="shared" si="1"/>
        <v>54.490000000000009</v>
      </c>
      <c r="AA20" s="23">
        <f t="shared" si="2"/>
        <v>21.796000000000006</v>
      </c>
      <c r="AB20" s="23">
        <f t="shared" si="3"/>
        <v>81.796000000000006</v>
      </c>
      <c r="AC20" s="1"/>
    </row>
  </sheetData>
  <mergeCells count="3">
    <mergeCell ref="E3:M3"/>
    <mergeCell ref="N3:W3"/>
    <mergeCell ref="A1:AC1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K23" sqref="K23"/>
    </sheetView>
  </sheetViews>
  <sheetFormatPr baseColWidth="10" defaultColWidth="8.83203125" defaultRowHeight="14" x14ac:dyDescent="0"/>
  <cols>
    <col min="2" max="2" width="25.1640625" bestFit="1" customWidth="1"/>
    <col min="3" max="3" width="35.1640625" customWidth="1"/>
    <col min="5" max="23" width="5.5" customWidth="1"/>
    <col min="24" max="24" width="14.83203125" customWidth="1"/>
    <col min="25" max="25" width="11.83203125" customWidth="1"/>
    <col min="26" max="28" width="11.5" customWidth="1"/>
  </cols>
  <sheetData>
    <row r="1" spans="1:29" ht="20">
      <c r="A1" s="29" t="s">
        <v>161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</row>
    <row r="3" spans="1:29" ht="15">
      <c r="A3" s="1"/>
      <c r="B3" s="1"/>
      <c r="C3" s="1"/>
      <c r="D3" s="1"/>
      <c r="E3" s="34" t="s">
        <v>0</v>
      </c>
      <c r="F3" s="34"/>
      <c r="G3" s="34"/>
      <c r="H3" s="34"/>
      <c r="I3" s="34"/>
      <c r="J3" s="34"/>
      <c r="K3" s="34"/>
      <c r="L3" s="34"/>
      <c r="M3" s="34"/>
      <c r="N3" s="35" t="s">
        <v>1</v>
      </c>
      <c r="O3" s="35"/>
      <c r="P3" s="35"/>
      <c r="Q3" s="35"/>
      <c r="R3" s="35"/>
      <c r="S3" s="35"/>
      <c r="T3" s="35"/>
      <c r="U3" s="35"/>
      <c r="V3" s="35"/>
      <c r="W3" s="35"/>
      <c r="X3" s="10" t="s">
        <v>2</v>
      </c>
      <c r="Y3" s="10">
        <v>171</v>
      </c>
    </row>
    <row r="4" spans="1:29" ht="15">
      <c r="A4" s="10" t="s">
        <v>3</v>
      </c>
      <c r="B4" s="10" t="s">
        <v>4</v>
      </c>
      <c r="C4" s="10" t="s">
        <v>5</v>
      </c>
      <c r="D4" s="10" t="s">
        <v>6</v>
      </c>
      <c r="E4" s="11">
        <v>1</v>
      </c>
      <c r="F4" s="12">
        <v>2</v>
      </c>
      <c r="G4" s="12">
        <v>3</v>
      </c>
      <c r="H4" s="12">
        <v>4</v>
      </c>
      <c r="I4" s="12" t="s">
        <v>13</v>
      </c>
      <c r="J4" s="11" t="s">
        <v>14</v>
      </c>
      <c r="K4" s="11">
        <v>6</v>
      </c>
      <c r="L4" s="11">
        <v>7</v>
      </c>
      <c r="M4" s="11">
        <v>8</v>
      </c>
      <c r="N4" s="13">
        <v>1</v>
      </c>
      <c r="O4" s="13">
        <v>2</v>
      </c>
      <c r="P4" s="13">
        <v>3</v>
      </c>
      <c r="Q4" s="13">
        <v>4</v>
      </c>
      <c r="R4" s="13">
        <v>5</v>
      </c>
      <c r="S4" s="13">
        <v>6</v>
      </c>
      <c r="T4" s="13">
        <v>7</v>
      </c>
      <c r="U4" s="13">
        <v>8</v>
      </c>
      <c r="V4" s="13">
        <v>9</v>
      </c>
      <c r="W4" s="13">
        <v>10</v>
      </c>
      <c r="X4" s="10" t="s">
        <v>7</v>
      </c>
      <c r="Y4" s="10" t="s">
        <v>8</v>
      </c>
      <c r="Z4" s="10" t="s">
        <v>9</v>
      </c>
      <c r="AA4" s="10" t="s">
        <v>10</v>
      </c>
      <c r="AB4" s="14" t="s">
        <v>11</v>
      </c>
    </row>
    <row r="5" spans="1:29" ht="18">
      <c r="A5" s="16" t="s">
        <v>139</v>
      </c>
      <c r="B5" s="16" t="s">
        <v>34</v>
      </c>
      <c r="C5" s="16" t="s">
        <v>147</v>
      </c>
      <c r="D5" s="3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 t="s">
        <v>168</v>
      </c>
      <c r="Y5" s="2"/>
      <c r="Z5" s="2">
        <f t="shared" ref="Z5:Z14" si="0">ABS(Y$3-Y5)</f>
        <v>171</v>
      </c>
      <c r="AA5" s="6">
        <f>0.4*Z5</f>
        <v>68.400000000000006</v>
      </c>
      <c r="AB5" s="6" t="s">
        <v>168</v>
      </c>
      <c r="AC5" s="2"/>
    </row>
    <row r="6" spans="1:29" ht="18">
      <c r="A6" s="16" t="s">
        <v>140</v>
      </c>
      <c r="B6" s="16" t="s">
        <v>148</v>
      </c>
      <c r="C6" s="16" t="s">
        <v>149</v>
      </c>
      <c r="D6" s="3" t="s">
        <v>12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20</v>
      </c>
      <c r="T6" s="2"/>
      <c r="U6" s="2"/>
      <c r="V6" s="2"/>
      <c r="W6" s="2"/>
      <c r="X6" s="2">
        <f t="shared" ref="X6:X14" si="1">SUM(E6:W6)</f>
        <v>20</v>
      </c>
      <c r="Y6" s="2">
        <v>161.18</v>
      </c>
      <c r="Z6" s="2">
        <f t="shared" si="0"/>
        <v>9.8199999999999932</v>
      </c>
      <c r="AA6" s="6">
        <f t="shared" ref="AA6:AA14" si="2">0.4*Z6</f>
        <v>3.9279999999999973</v>
      </c>
      <c r="AB6" s="6">
        <f t="shared" ref="AB6:AB14" si="3">AA6+X6</f>
        <v>23.927999999999997</v>
      </c>
      <c r="AC6" s="2" t="s">
        <v>165</v>
      </c>
    </row>
    <row r="7" spans="1:29" ht="18">
      <c r="A7" s="16" t="s">
        <v>141</v>
      </c>
      <c r="B7" s="16" t="s">
        <v>150</v>
      </c>
      <c r="C7" s="16" t="s">
        <v>151</v>
      </c>
      <c r="D7" s="3" t="s">
        <v>12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f t="shared" si="1"/>
        <v>0</v>
      </c>
      <c r="Y7" s="2">
        <v>166.13</v>
      </c>
      <c r="Z7" s="2">
        <f t="shared" si="0"/>
        <v>4.8700000000000045</v>
      </c>
      <c r="AA7" s="6">
        <f t="shared" si="2"/>
        <v>1.948000000000002</v>
      </c>
      <c r="AB7" s="6">
        <f t="shared" si="3"/>
        <v>1.948000000000002</v>
      </c>
      <c r="AC7" s="2" t="s">
        <v>162</v>
      </c>
    </row>
    <row r="8" spans="1:29" ht="18">
      <c r="A8" s="16" t="s">
        <v>142</v>
      </c>
      <c r="B8" s="16" t="s">
        <v>152</v>
      </c>
      <c r="C8" s="16" t="s">
        <v>153</v>
      </c>
      <c r="D8" s="3" t="s">
        <v>12</v>
      </c>
      <c r="E8" s="2"/>
      <c r="F8" s="2"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 t="s">
        <v>168</v>
      </c>
      <c r="Y8" s="2"/>
      <c r="Z8" s="2">
        <f t="shared" si="0"/>
        <v>171</v>
      </c>
      <c r="AA8" s="6">
        <f t="shared" si="2"/>
        <v>68.400000000000006</v>
      </c>
      <c r="AB8" s="6" t="s">
        <v>168</v>
      </c>
      <c r="AC8" s="2"/>
    </row>
    <row r="9" spans="1:29" ht="18">
      <c r="A9" s="24" t="s">
        <v>110</v>
      </c>
      <c r="B9" s="24" t="s">
        <v>129</v>
      </c>
      <c r="C9" s="24" t="s">
        <v>130</v>
      </c>
      <c r="D9" s="21" t="s">
        <v>28</v>
      </c>
      <c r="E9" s="22"/>
      <c r="F9" s="22"/>
      <c r="G9" s="22"/>
      <c r="H9" s="22"/>
      <c r="I9" s="22"/>
      <c r="J9" s="22"/>
      <c r="K9" s="22"/>
      <c r="L9" s="22"/>
      <c r="M9" s="22"/>
      <c r="N9" s="22">
        <v>20</v>
      </c>
      <c r="O9" s="22">
        <v>40</v>
      </c>
      <c r="P9" s="22"/>
      <c r="Q9" s="22"/>
      <c r="R9" s="22"/>
      <c r="S9" s="22"/>
      <c r="T9" s="22"/>
      <c r="U9" s="22"/>
      <c r="V9" s="22"/>
      <c r="W9" s="22"/>
      <c r="X9" s="22">
        <f t="shared" si="1"/>
        <v>60</v>
      </c>
      <c r="Y9" s="22">
        <v>221.49</v>
      </c>
      <c r="Z9" s="22">
        <f t="shared" si="0"/>
        <v>50.490000000000009</v>
      </c>
      <c r="AA9" s="23">
        <f t="shared" si="2"/>
        <v>20.196000000000005</v>
      </c>
      <c r="AB9" s="23">
        <f t="shared" si="3"/>
        <v>80.195999999999998</v>
      </c>
      <c r="AC9" s="2" t="s">
        <v>167</v>
      </c>
    </row>
    <row r="10" spans="1:29" ht="18">
      <c r="A10" s="16" t="s">
        <v>143</v>
      </c>
      <c r="B10" s="16" t="s">
        <v>154</v>
      </c>
      <c r="C10" s="16" t="s">
        <v>155</v>
      </c>
      <c r="D10" s="3" t="s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4</v>
      </c>
      <c r="U10" s="2"/>
      <c r="V10" s="2">
        <v>4</v>
      </c>
      <c r="W10" s="2"/>
      <c r="X10" s="2">
        <f t="shared" si="1"/>
        <v>8</v>
      </c>
      <c r="Y10" s="2">
        <v>157.18</v>
      </c>
      <c r="Z10" s="2">
        <f t="shared" si="0"/>
        <v>13.819999999999993</v>
      </c>
      <c r="AA10" s="6">
        <f t="shared" si="2"/>
        <v>5.5279999999999978</v>
      </c>
      <c r="AB10" s="6">
        <f t="shared" si="3"/>
        <v>13.527999999999999</v>
      </c>
      <c r="AC10" s="2" t="s">
        <v>164</v>
      </c>
    </row>
    <row r="11" spans="1:29" ht="18">
      <c r="A11" s="24" t="s">
        <v>144</v>
      </c>
      <c r="B11" s="24" t="s">
        <v>156</v>
      </c>
      <c r="C11" s="24" t="s">
        <v>157</v>
      </c>
      <c r="D11" s="21" t="s">
        <v>28</v>
      </c>
      <c r="E11" s="22"/>
      <c r="F11" s="22"/>
      <c r="G11" s="22">
        <v>4</v>
      </c>
      <c r="H11" s="22">
        <v>8</v>
      </c>
      <c r="I11" s="22">
        <v>4</v>
      </c>
      <c r="J11" s="22"/>
      <c r="K11" s="22"/>
      <c r="L11" s="22"/>
      <c r="M11" s="22"/>
      <c r="N11" s="22" t="s">
        <v>168</v>
      </c>
      <c r="O11" s="22"/>
      <c r="P11" s="22"/>
      <c r="Q11" s="22"/>
      <c r="R11" s="22"/>
      <c r="S11" s="22"/>
      <c r="T11" s="22"/>
      <c r="U11" s="22"/>
      <c r="V11" s="22"/>
      <c r="W11" s="22"/>
      <c r="X11" s="22" t="s">
        <v>168</v>
      </c>
      <c r="Y11" s="22"/>
      <c r="Z11" s="22">
        <f t="shared" si="0"/>
        <v>171</v>
      </c>
      <c r="AA11" s="23">
        <f t="shared" si="2"/>
        <v>68.400000000000006</v>
      </c>
      <c r="AB11" s="23" t="e">
        <f t="shared" si="3"/>
        <v>#VALUE!</v>
      </c>
      <c r="AC11" s="2"/>
    </row>
    <row r="12" spans="1:29" ht="18">
      <c r="A12" s="24" t="s">
        <v>145</v>
      </c>
      <c r="B12" s="24" t="s">
        <v>158</v>
      </c>
      <c r="C12" s="24" t="s">
        <v>159</v>
      </c>
      <c r="D12" s="21" t="s">
        <v>28</v>
      </c>
      <c r="E12" s="22"/>
      <c r="F12" s="22"/>
      <c r="G12" s="22">
        <v>4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>
        <f t="shared" si="1"/>
        <v>4</v>
      </c>
      <c r="Y12" s="22">
        <v>177.63</v>
      </c>
      <c r="Z12" s="22">
        <f t="shared" si="0"/>
        <v>6.6299999999999955</v>
      </c>
      <c r="AA12" s="23">
        <f t="shared" si="2"/>
        <v>2.6519999999999984</v>
      </c>
      <c r="AB12" s="23">
        <f t="shared" si="3"/>
        <v>6.6519999999999984</v>
      </c>
      <c r="AC12" s="2" t="s">
        <v>163</v>
      </c>
    </row>
    <row r="13" spans="1:29" ht="18">
      <c r="A13" s="24" t="s">
        <v>146</v>
      </c>
      <c r="B13" s="24" t="s">
        <v>94</v>
      </c>
      <c r="C13" s="24" t="s">
        <v>160</v>
      </c>
      <c r="D13" s="21" t="s">
        <v>28</v>
      </c>
      <c r="E13" s="22"/>
      <c r="F13" s="22"/>
      <c r="G13" s="22"/>
      <c r="H13" s="22"/>
      <c r="I13" s="22"/>
      <c r="J13" s="22"/>
      <c r="K13" s="22">
        <v>4</v>
      </c>
      <c r="L13" s="22"/>
      <c r="M13" s="22"/>
      <c r="N13" s="22"/>
      <c r="O13" s="22"/>
      <c r="P13" s="22"/>
      <c r="Q13" s="22" t="s">
        <v>168</v>
      </c>
      <c r="R13" s="22"/>
      <c r="S13" s="22"/>
      <c r="T13" s="22"/>
      <c r="U13" s="22"/>
      <c r="V13" s="22"/>
      <c r="W13" s="22"/>
      <c r="X13" s="22" t="s">
        <v>168</v>
      </c>
      <c r="Y13" s="22"/>
      <c r="Z13" s="22">
        <f t="shared" si="0"/>
        <v>171</v>
      </c>
      <c r="AA13" s="23">
        <f t="shared" si="2"/>
        <v>68.400000000000006</v>
      </c>
      <c r="AB13" s="23" t="s">
        <v>168</v>
      </c>
      <c r="AC13" s="2"/>
    </row>
    <row r="14" spans="1:29" ht="18">
      <c r="A14" s="27">
        <v>61</v>
      </c>
      <c r="B14" s="24" t="s">
        <v>137</v>
      </c>
      <c r="C14" s="24" t="s">
        <v>138</v>
      </c>
      <c r="D14" s="21" t="s">
        <v>28</v>
      </c>
      <c r="E14" s="22"/>
      <c r="F14" s="22">
        <v>4</v>
      </c>
      <c r="G14" s="22"/>
      <c r="H14" s="22"/>
      <c r="I14" s="22"/>
      <c r="J14" s="22"/>
      <c r="K14" s="22"/>
      <c r="L14" s="22"/>
      <c r="M14" s="22"/>
      <c r="N14" s="22"/>
      <c r="O14" s="22">
        <v>20</v>
      </c>
      <c r="P14" s="22"/>
      <c r="Q14" s="22"/>
      <c r="R14" s="22"/>
      <c r="S14" s="22"/>
      <c r="T14" s="22"/>
      <c r="U14" s="22"/>
      <c r="V14" s="22"/>
      <c r="W14" s="22"/>
      <c r="X14" s="22">
        <f t="shared" si="1"/>
        <v>24</v>
      </c>
      <c r="Y14" s="22">
        <v>168.12</v>
      </c>
      <c r="Z14" s="22">
        <f t="shared" si="0"/>
        <v>2.8799999999999955</v>
      </c>
      <c r="AA14" s="23">
        <f t="shared" si="2"/>
        <v>1.1519999999999981</v>
      </c>
      <c r="AB14" s="23">
        <f t="shared" si="3"/>
        <v>25.151999999999997</v>
      </c>
      <c r="AC14" s="2" t="s">
        <v>166</v>
      </c>
    </row>
  </sheetData>
  <mergeCells count="3">
    <mergeCell ref="A1:AC1"/>
    <mergeCell ref="E3:M3"/>
    <mergeCell ref="N3:W3"/>
  </mergeCells>
  <pageMargins left="0.7" right="0.7" top="0.75" bottom="0.75" header="0.3" footer="0.3"/>
  <pageSetup paperSize="9" orientation="portrait"/>
  <headerFooter>
    <oddFooter>&amp;LPUBLIC</oddFooter>
    <evenFooter>&amp;LPUBLIC</evenFooter>
    <firstFooter>&amp;LPUBLIC</first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Eventing Score 50</vt:lpstr>
      <vt:lpstr>Eventing Score 60</vt:lpstr>
      <vt:lpstr>Eventing Score 70</vt:lpstr>
      <vt:lpstr>Eventing Score 80</vt:lpstr>
      <vt:lpstr>Eventing Score 90</vt:lpstr>
    </vt:vector>
  </TitlesOfParts>
  <Company>HSBC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rachel.littlewood@hsbc.com</dc:creator>
  <cp:keywords>PUBLIC</cp:keywords>
  <dc:description>PUBLIC</dc:description>
  <cp:lastModifiedBy>Naomi Davies</cp:lastModifiedBy>
  <dcterms:created xsi:type="dcterms:W3CDTF">2020-10-30T21:37:09Z</dcterms:created>
  <dcterms:modified xsi:type="dcterms:W3CDTF">2021-11-03T17:30:26Z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