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f15b9412ae99cead/BF/Aff dressage/"/>
    </mc:Choice>
  </mc:AlternateContent>
  <xr:revisionPtr revIDLastSave="413" documentId="8_{1EEC851F-73B7-4C79-BAA8-49EB33E3AB7F}" xr6:coauthVersionLast="47" xr6:coauthVersionMax="47" xr10:uidLastSave="{6E693296-FE32-4149-9DC3-8FC4DC5E936B}"/>
  <bookViews>
    <workbookView xWindow="-120" yWindow="-120" windowWidth="20730" windowHeight="11160" firstSheet="17" activeTab="19" xr2:uid="{00000000-000D-0000-FFFF-FFFF00000000}"/>
  </bookViews>
  <sheets>
    <sheet name="Class 1 Prelim  17a" sheetId="4" r:id="rId1"/>
    <sheet name="Class 2 Prelim 19 Q" sheetId="5" r:id="rId2"/>
    <sheet name="Class 3 Novice 23 " sheetId="6" r:id="rId3"/>
    <sheet name="Class 4 Novice 37aQ" sheetId="7" r:id="rId4"/>
    <sheet name="Class 5 Ele 43" sheetId="8" r:id="rId5"/>
    <sheet name="Class 6 Ele 53 Q" sheetId="9" r:id="rId6"/>
    <sheet name="Class 7 Med 61" sheetId="30" r:id="rId7"/>
    <sheet name="Class 8 M73 Q" sheetId="31" r:id="rId8"/>
    <sheet name="Class 9 Adv Med 91" sheetId="33" r:id="rId9"/>
    <sheet name="Class 10 Adv Med 98 Q" sheetId="28" r:id="rId10"/>
    <sheet name="Class 11 Adv PYO" sheetId="43" r:id="rId11"/>
    <sheet name="Class 12 PSG Q" sheetId="23" r:id="rId12"/>
    <sheet name="Class 13 Inter I Q" sheetId="36" r:id="rId13"/>
    <sheet name="Class 14 Inter II" sheetId="45" r:id="rId14"/>
    <sheet name="Class 16 Prelim FSM Q" sheetId="44" r:id="rId15"/>
    <sheet name="Class 17 Novice FSM Q" sheetId="25" r:id="rId16"/>
    <sheet name="Class 18 Ele FSM Q" sheetId="41" r:id="rId17"/>
    <sheet name="Class 19 Med FSM Q" sheetId="26" r:id="rId18"/>
    <sheet name="Class 20 Adv Med FSM Q" sheetId="38" r:id="rId19"/>
    <sheet name="Class 22 Inter I FSM Q" sheetId="46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43" l="1"/>
  <c r="I11" i="33"/>
  <c r="I14" i="33"/>
  <c r="I15" i="33"/>
  <c r="I12" i="33"/>
  <c r="I13" i="33"/>
  <c r="I13" i="28"/>
  <c r="I12" i="8"/>
  <c r="I13" i="8"/>
  <c r="I11" i="8"/>
  <c r="I14" i="8"/>
  <c r="I15" i="8"/>
  <c r="I16" i="6"/>
  <c r="I19" i="6"/>
  <c r="I17" i="6"/>
  <c r="I15" i="6"/>
  <c r="I13" i="6"/>
  <c r="I14" i="6"/>
  <c r="I11" i="6"/>
  <c r="I12" i="6"/>
  <c r="I18" i="6"/>
  <c r="I16" i="5"/>
  <c r="I11" i="45"/>
  <c r="I12" i="45"/>
  <c r="I19" i="9"/>
  <c r="I12" i="7"/>
  <c r="I11" i="7"/>
  <c r="I23" i="5"/>
  <c r="I12" i="5"/>
  <c r="I19" i="5"/>
  <c r="I20" i="5"/>
  <c r="I25" i="5"/>
  <c r="I13" i="5"/>
  <c r="I15" i="4"/>
  <c r="I19" i="4"/>
  <c r="I13" i="4"/>
  <c r="I11" i="46"/>
  <c r="I11" i="31"/>
  <c r="I16" i="31"/>
  <c r="I13" i="9"/>
  <c r="I11" i="38"/>
  <c r="I11" i="26"/>
  <c r="I12" i="26"/>
  <c r="I12" i="41"/>
  <c r="I11" i="41"/>
  <c r="I13" i="41"/>
  <c r="I11" i="25"/>
  <c r="I11" i="44"/>
  <c r="I14" i="9"/>
  <c r="I27" i="5"/>
  <c r="I26" i="5"/>
  <c r="I18" i="5"/>
  <c r="I14" i="5"/>
  <c r="I11" i="4"/>
  <c r="I21" i="4"/>
  <c r="I14" i="4"/>
  <c r="I16" i="4"/>
  <c r="I14" i="31"/>
  <c r="I12" i="31"/>
  <c r="I13" i="31"/>
  <c r="I15" i="31"/>
  <c r="I12" i="30"/>
  <c r="I13" i="30"/>
  <c r="I11" i="30"/>
  <c r="I15" i="30"/>
  <c r="I14" i="30"/>
  <c r="I20" i="9"/>
  <c r="I15" i="9"/>
  <c r="I11" i="9"/>
  <c r="I16" i="9"/>
  <c r="I17" i="9"/>
  <c r="I12" i="9"/>
  <c r="I18" i="9"/>
  <c r="I17" i="7"/>
  <c r="I19" i="7"/>
  <c r="I14" i="7"/>
  <c r="I18" i="7"/>
  <c r="I11" i="23"/>
  <c r="I11" i="36"/>
  <c r="I11" i="28"/>
  <c r="I12" i="25"/>
  <c r="I17" i="4"/>
  <c r="I17" i="5"/>
  <c r="I11" i="5"/>
  <c r="I15" i="5"/>
  <c r="I10" i="4"/>
  <c r="I20" i="4"/>
  <c r="I12" i="4"/>
  <c r="I13" i="25"/>
  <c r="I15" i="7"/>
  <c r="I24" i="5"/>
  <c r="I28" i="5"/>
  <c r="I18" i="4"/>
  <c r="I21" i="5"/>
  <c r="I20" i="7"/>
  <c r="I16" i="7"/>
  <c r="I13" i="7"/>
  <c r="I12" i="28"/>
</calcChain>
</file>

<file path=xl/sharedStrings.xml><?xml version="1.0" encoding="utf-8"?>
<sst xmlns="http://schemas.openxmlformats.org/spreadsheetml/2006/main" count="1078" uniqueCount="398">
  <si>
    <t>Place</t>
  </si>
  <si>
    <t>Bridle No</t>
  </si>
  <si>
    <t>Rider</t>
  </si>
  <si>
    <t>Membership #</t>
  </si>
  <si>
    <t>Horse</t>
  </si>
  <si>
    <t>Registration #</t>
  </si>
  <si>
    <t xml:space="preserve">Section </t>
  </si>
  <si>
    <t>Total at C</t>
  </si>
  <si>
    <t>%</t>
  </si>
  <si>
    <t>Col</t>
  </si>
  <si>
    <t xml:space="preserve">Organiser : Jackie Jones </t>
  </si>
  <si>
    <t>Test/Class : P17a / 1</t>
  </si>
  <si>
    <t>Gold</t>
  </si>
  <si>
    <t>Bronze</t>
  </si>
  <si>
    <t>Silver</t>
  </si>
  <si>
    <t>Total Points: 290</t>
  </si>
  <si>
    <t>Test/Class : P19 / 2</t>
  </si>
  <si>
    <t>Total Points: 240</t>
  </si>
  <si>
    <t>Organiser : Jackie Jones</t>
  </si>
  <si>
    <t>17</t>
  </si>
  <si>
    <t>19</t>
  </si>
  <si>
    <t xml:space="preserve">Time </t>
  </si>
  <si>
    <t>3</t>
  </si>
  <si>
    <t>14</t>
  </si>
  <si>
    <t>18</t>
  </si>
  <si>
    <t>Total Points: 340</t>
  </si>
  <si>
    <t>Test/Class : PSG / 12</t>
  </si>
  <si>
    <t xml:space="preserve">Place </t>
  </si>
  <si>
    <t>8</t>
  </si>
  <si>
    <t>Total Points: 380</t>
  </si>
  <si>
    <t>4</t>
  </si>
  <si>
    <t>Test/Class : N37a / 4</t>
  </si>
  <si>
    <t>Total Points: 270</t>
  </si>
  <si>
    <t>25</t>
  </si>
  <si>
    <t>37</t>
  </si>
  <si>
    <t>22</t>
  </si>
  <si>
    <t>34</t>
  </si>
  <si>
    <t>29</t>
  </si>
  <si>
    <t>23</t>
  </si>
  <si>
    <t>24</t>
  </si>
  <si>
    <t>32</t>
  </si>
  <si>
    <t>Test/Class : AM98 / 10</t>
  </si>
  <si>
    <t>21</t>
  </si>
  <si>
    <t>30</t>
  </si>
  <si>
    <t>35</t>
  </si>
  <si>
    <t>11</t>
  </si>
  <si>
    <t>38</t>
  </si>
  <si>
    <t>Event Type : BD Reg I- GP + FSM</t>
  </si>
  <si>
    <t xml:space="preserve">Event Type : BD Reg I- GP + FSM </t>
  </si>
  <si>
    <t>Event Type : BD Reg I-GP + FSM</t>
  </si>
  <si>
    <t>Event Type : BD Reg I-GP+ FSM</t>
  </si>
  <si>
    <t xml:space="preserve">Event Type : BD Reg I-GP + FSM </t>
  </si>
  <si>
    <t>Event Type : Reg BD I - GP + FSM</t>
  </si>
  <si>
    <t>51</t>
  </si>
  <si>
    <t>Alison Gurney</t>
  </si>
  <si>
    <t>1411531</t>
  </si>
  <si>
    <t>59</t>
  </si>
  <si>
    <t>60</t>
  </si>
  <si>
    <t>53</t>
  </si>
  <si>
    <t>52</t>
  </si>
  <si>
    <t>9</t>
  </si>
  <si>
    <t>Total Points: 180</t>
  </si>
  <si>
    <t>Alex Hardwick</t>
  </si>
  <si>
    <t>195995</t>
  </si>
  <si>
    <t>56</t>
  </si>
  <si>
    <t>1</t>
  </si>
  <si>
    <t>2</t>
  </si>
  <si>
    <t>5</t>
  </si>
  <si>
    <t>47</t>
  </si>
  <si>
    <t>46</t>
  </si>
  <si>
    <t>43</t>
  </si>
  <si>
    <t>48</t>
  </si>
  <si>
    <t>Test/Class : Inter I / 13</t>
  </si>
  <si>
    <t>41</t>
  </si>
  <si>
    <t>62</t>
  </si>
  <si>
    <t>12</t>
  </si>
  <si>
    <t>31</t>
  </si>
  <si>
    <t>63</t>
  </si>
  <si>
    <t>Total Points: 300</t>
  </si>
  <si>
    <t>42</t>
  </si>
  <si>
    <t>40</t>
  </si>
  <si>
    <t>15</t>
  </si>
  <si>
    <t>39</t>
  </si>
  <si>
    <t>26</t>
  </si>
  <si>
    <t>65</t>
  </si>
  <si>
    <t>50</t>
  </si>
  <si>
    <t>49</t>
  </si>
  <si>
    <t>Martin Watts</t>
  </si>
  <si>
    <t>1910972</t>
  </si>
  <si>
    <t>Quidams Choice</t>
  </si>
  <si>
    <t>1931662</t>
  </si>
  <si>
    <t>Test/Class : 6 / E53</t>
  </si>
  <si>
    <t>Test/Class : M61 / 7</t>
  </si>
  <si>
    <t>Chica d'Oro</t>
  </si>
  <si>
    <t>59135</t>
  </si>
  <si>
    <t>66</t>
  </si>
  <si>
    <t>27</t>
  </si>
  <si>
    <t>Daisy Adamson</t>
  </si>
  <si>
    <t>1919997</t>
  </si>
  <si>
    <t>Test/Class : 8 / M73</t>
  </si>
  <si>
    <t>16</t>
  </si>
  <si>
    <t>Jane Von Seelen Hansen</t>
  </si>
  <si>
    <t>1414514</t>
  </si>
  <si>
    <t>Missy II</t>
  </si>
  <si>
    <t>61071</t>
  </si>
  <si>
    <t>36</t>
  </si>
  <si>
    <t>Total Points: 320</t>
  </si>
  <si>
    <t>Total Points: 260</t>
  </si>
  <si>
    <t>Start Date : 7 May 2023</t>
  </si>
  <si>
    <t>Venue : Brook Farm Training Centre</t>
  </si>
  <si>
    <t>Louise Gladding</t>
  </si>
  <si>
    <t>1611128</t>
  </si>
  <si>
    <t>Milou</t>
  </si>
  <si>
    <t>1946928</t>
  </si>
  <si>
    <t>Samantha Thompson</t>
  </si>
  <si>
    <t>1513360</t>
  </si>
  <si>
    <t>Undercover by B &amp; N Z</t>
  </si>
  <si>
    <t>1947386</t>
  </si>
  <si>
    <t>55</t>
  </si>
  <si>
    <t>Jo Laughton</t>
  </si>
  <si>
    <t>235210</t>
  </si>
  <si>
    <t>Dwyfor Tigerlilly</t>
  </si>
  <si>
    <t>1934393</t>
  </si>
  <si>
    <t>Becky Charles</t>
  </si>
  <si>
    <t>1918687</t>
  </si>
  <si>
    <t>Chantilly Lace</t>
  </si>
  <si>
    <t>1940588</t>
  </si>
  <si>
    <t>Mandy Taylor</t>
  </si>
  <si>
    <t>1613062</t>
  </si>
  <si>
    <t>Quilliam Houtiere</t>
  </si>
  <si>
    <t>1634929</t>
  </si>
  <si>
    <t>7</t>
  </si>
  <si>
    <t>61</t>
  </si>
  <si>
    <t>Unreg</t>
  </si>
  <si>
    <t>Test/Class : Inter II / 14</t>
  </si>
  <si>
    <t>6</t>
  </si>
  <si>
    <t>Nancy Spencer-Jones</t>
  </si>
  <si>
    <t>1915954</t>
  </si>
  <si>
    <t>Miss Kinky Boots</t>
  </si>
  <si>
    <t>1946649</t>
  </si>
  <si>
    <t>Victoria Wright</t>
  </si>
  <si>
    <t>1610803</t>
  </si>
  <si>
    <t>Caebryn Leo</t>
  </si>
  <si>
    <t>1635584A</t>
  </si>
  <si>
    <t>Bethan Young</t>
  </si>
  <si>
    <t>403277</t>
  </si>
  <si>
    <t>Jackpots Forsetti</t>
  </si>
  <si>
    <t>1730712</t>
  </si>
  <si>
    <t>58</t>
  </si>
  <si>
    <t>1S</t>
  </si>
  <si>
    <t>Total Points: 400</t>
  </si>
  <si>
    <t>Start Date : 20 May 2023</t>
  </si>
  <si>
    <t xml:space="preserve">Judge: Hazel Wells </t>
  </si>
  <si>
    <t>Hannah Rix</t>
  </si>
  <si>
    <t>208981</t>
  </si>
  <si>
    <t>Toreen Fionn</t>
  </si>
  <si>
    <t>1942853</t>
  </si>
  <si>
    <t>Stephen Killick</t>
  </si>
  <si>
    <t>1919697</t>
  </si>
  <si>
    <t>Clenagh Hill Society</t>
  </si>
  <si>
    <t>1941954</t>
  </si>
  <si>
    <t>Rosie Bennett</t>
  </si>
  <si>
    <t>1921479</t>
  </si>
  <si>
    <t>Liem Stonie</t>
  </si>
  <si>
    <t>1945959</t>
  </si>
  <si>
    <t>Kitty Jackson</t>
  </si>
  <si>
    <t>1411452</t>
  </si>
  <si>
    <t>Townview Blue</t>
  </si>
  <si>
    <t>1432107</t>
  </si>
  <si>
    <t>Georgina Roberts</t>
  </si>
  <si>
    <t>133094</t>
  </si>
  <si>
    <t>The Longhouse Charmer</t>
  </si>
  <si>
    <t>1950547</t>
  </si>
  <si>
    <t>Francesca Tompkins</t>
  </si>
  <si>
    <t>1949060</t>
  </si>
  <si>
    <t>Batty Boy</t>
  </si>
  <si>
    <t>Serah Goldsworthy</t>
  </si>
  <si>
    <t>168483</t>
  </si>
  <si>
    <t>Josine</t>
  </si>
  <si>
    <t>Caitlin Clark</t>
  </si>
  <si>
    <t>1810035</t>
  </si>
  <si>
    <t>Machno Ever So Clever</t>
  </si>
  <si>
    <t>19446620</t>
  </si>
  <si>
    <t>Hannah Bardo</t>
  </si>
  <si>
    <t>1921027</t>
  </si>
  <si>
    <t>Pele</t>
  </si>
  <si>
    <t>1944239</t>
  </si>
  <si>
    <t>Tijen Sheircliff</t>
  </si>
  <si>
    <t>1924976</t>
  </si>
  <si>
    <t>Daichristu the Vagabond</t>
  </si>
  <si>
    <t>1949278</t>
  </si>
  <si>
    <t>Whisper Dunno</t>
  </si>
  <si>
    <t>1433041</t>
  </si>
  <si>
    <t>Judge(s) : Mary Thornley</t>
  </si>
  <si>
    <t>Alice Mahaffey</t>
  </si>
  <si>
    <t>1512772</t>
  </si>
  <si>
    <t>Thaka boris</t>
  </si>
  <si>
    <t>1948234</t>
  </si>
  <si>
    <t>joanne craig</t>
  </si>
  <si>
    <t>1410766</t>
  </si>
  <si>
    <t>Denarii</t>
  </si>
  <si>
    <t>1949602</t>
  </si>
  <si>
    <t>Nicky Champion</t>
  </si>
  <si>
    <t>1812713</t>
  </si>
  <si>
    <t>Starletts Folly</t>
  </si>
  <si>
    <t>1834506</t>
  </si>
  <si>
    <t>Emma Peal</t>
  </si>
  <si>
    <t>1916103</t>
  </si>
  <si>
    <t>Magnum m</t>
  </si>
  <si>
    <t>19500009</t>
  </si>
  <si>
    <t>Santos S</t>
  </si>
  <si>
    <t>1946488</t>
  </si>
  <si>
    <t>Lucy Ann Phillips</t>
  </si>
  <si>
    <t>1918933</t>
  </si>
  <si>
    <t>Pewter</t>
  </si>
  <si>
    <t>1948132</t>
  </si>
  <si>
    <t>Otiz</t>
  </si>
  <si>
    <t>1950620</t>
  </si>
  <si>
    <t>Bailey Careford</t>
  </si>
  <si>
    <t>1710401</t>
  </si>
  <si>
    <t>Shadowcroft silver moor</t>
  </si>
  <si>
    <t>1931349</t>
  </si>
  <si>
    <t>Nicola Thornton</t>
  </si>
  <si>
    <t>308366</t>
  </si>
  <si>
    <t>Faberge</t>
  </si>
  <si>
    <t>1943080</t>
  </si>
  <si>
    <t xml:space="preserve">Judge(s) : Hazel Wells </t>
  </si>
  <si>
    <t>Test/Class : 3 /N23</t>
  </si>
  <si>
    <t>Sarah Bellamy</t>
  </si>
  <si>
    <t>367680</t>
  </si>
  <si>
    <t>Letterlough King Hector</t>
  </si>
  <si>
    <t>1530318</t>
  </si>
  <si>
    <t>45</t>
  </si>
  <si>
    <t>Alexa Woods</t>
  </si>
  <si>
    <t>1414491</t>
  </si>
  <si>
    <t>Maesmynach Perlen</t>
  </si>
  <si>
    <t>1931465</t>
  </si>
  <si>
    <t>Alyson Parker</t>
  </si>
  <si>
    <t>256269</t>
  </si>
  <si>
    <t>Dusty the Bogwoppit</t>
  </si>
  <si>
    <t>Unreg.</t>
  </si>
  <si>
    <t>20</t>
  </si>
  <si>
    <t>1513671</t>
  </si>
  <si>
    <t>Hazy's Boy</t>
  </si>
  <si>
    <t>1535678</t>
  </si>
  <si>
    <t>Emma Slater</t>
  </si>
  <si>
    <t>1513710</t>
  </si>
  <si>
    <t>Dark Valentine</t>
  </si>
  <si>
    <t>1939929</t>
  </si>
  <si>
    <t>Olivia Preston</t>
  </si>
  <si>
    <t>1917901</t>
  </si>
  <si>
    <t>Santa II</t>
  </si>
  <si>
    <t>1939383</t>
  </si>
  <si>
    <t>Elizabeth Robinson</t>
  </si>
  <si>
    <t xml:space="preserve">Judge(s) : Mary Thornley </t>
  </si>
  <si>
    <t>64</t>
  </si>
  <si>
    <t>Jane Howard</t>
  </si>
  <si>
    <t>18120</t>
  </si>
  <si>
    <t>Fior di Grano</t>
  </si>
  <si>
    <t>1945593</t>
  </si>
  <si>
    <t>Sarah Turner</t>
  </si>
  <si>
    <t>95974</t>
  </si>
  <si>
    <t>Mowgli S</t>
  </si>
  <si>
    <t>1945888</t>
  </si>
  <si>
    <t xml:space="preserve">Test/Class : E43 /5 </t>
  </si>
  <si>
    <t>Judge(s) : Ann Nicell</t>
  </si>
  <si>
    <t>Danielle Waller</t>
  </si>
  <si>
    <t>1710387</t>
  </si>
  <si>
    <t>Just Believe</t>
  </si>
  <si>
    <t>46428</t>
  </si>
  <si>
    <t>Hannah Gill</t>
  </si>
  <si>
    <t>1917020</t>
  </si>
  <si>
    <t>Gems Dixie</t>
  </si>
  <si>
    <t>1534154</t>
  </si>
  <si>
    <t>Claire Dudley</t>
  </si>
  <si>
    <t>1812414</t>
  </si>
  <si>
    <t>Tockley's Pompeii</t>
  </si>
  <si>
    <t>1834045</t>
  </si>
  <si>
    <t>Grace Romaine</t>
  </si>
  <si>
    <t>1925288</t>
  </si>
  <si>
    <t>Ronaldo IV</t>
  </si>
  <si>
    <t>47030</t>
  </si>
  <si>
    <t xml:space="preserve">Judge(s) : Kim Warren </t>
  </si>
  <si>
    <t>Amanda Gillett</t>
  </si>
  <si>
    <t>Earl Winston</t>
  </si>
  <si>
    <t xml:space="preserve">Silver </t>
  </si>
  <si>
    <t>Louise Samuels</t>
  </si>
  <si>
    <t>199591</t>
  </si>
  <si>
    <t>Galaxy VCG</t>
  </si>
  <si>
    <t>1532814</t>
  </si>
  <si>
    <t>Steven Macatonia</t>
  </si>
  <si>
    <t>1513097</t>
  </si>
  <si>
    <t>North Brook End's Mini M</t>
  </si>
  <si>
    <t>1535813</t>
  </si>
  <si>
    <t>54</t>
  </si>
  <si>
    <t>ABBOTTSVALE RHUMOUR</t>
  </si>
  <si>
    <t>1941275</t>
  </si>
  <si>
    <t>Echo IV</t>
  </si>
  <si>
    <t>1937558</t>
  </si>
  <si>
    <t>Sugar Rush I</t>
  </si>
  <si>
    <t>1942376</t>
  </si>
  <si>
    <t>Helen Browne</t>
  </si>
  <si>
    <t>1510229</t>
  </si>
  <si>
    <t>Jellybean II</t>
  </si>
  <si>
    <t>1530384</t>
  </si>
  <si>
    <t>Sophie Simpson</t>
  </si>
  <si>
    <t>1919093</t>
  </si>
  <si>
    <t>D’Artagnan</t>
  </si>
  <si>
    <t>1431177</t>
  </si>
  <si>
    <t>Suzanne Ashwell</t>
  </si>
  <si>
    <t>369772</t>
  </si>
  <si>
    <t>Rhomantic</t>
  </si>
  <si>
    <t>1532187</t>
  </si>
  <si>
    <t>Test/Class : AM91/ 9</t>
  </si>
  <si>
    <t xml:space="preserve">Judge(s) : Ann Nicell </t>
  </si>
  <si>
    <t>Rachael Linzell</t>
  </si>
  <si>
    <t>273104</t>
  </si>
  <si>
    <t>don joseppi</t>
  </si>
  <si>
    <t>43208</t>
  </si>
  <si>
    <t>Angela Westgarth</t>
  </si>
  <si>
    <t>200115</t>
  </si>
  <si>
    <t>Re-Joyce</t>
  </si>
  <si>
    <t>1939849</t>
  </si>
  <si>
    <t>Laragh Osman</t>
  </si>
  <si>
    <t>233820</t>
  </si>
  <si>
    <t>Sander G</t>
  </si>
  <si>
    <t>1940724</t>
  </si>
  <si>
    <t>Sarah Williams</t>
  </si>
  <si>
    <t>42005</t>
  </si>
  <si>
    <t>Bellas Dream</t>
  </si>
  <si>
    <t>1633080</t>
  </si>
  <si>
    <t>Judge(s) : Kim Warren</t>
  </si>
  <si>
    <t>1936675</t>
  </si>
  <si>
    <t>AD Ratino</t>
  </si>
  <si>
    <t>1532559</t>
  </si>
  <si>
    <t>Cara Broderick - Adv 101</t>
  </si>
  <si>
    <t>Test/Class : Adv PYO (101) / 11</t>
  </si>
  <si>
    <t>Rachel Scott</t>
  </si>
  <si>
    <t>1912209</t>
  </si>
  <si>
    <t>Showgirl Madonna</t>
  </si>
  <si>
    <t>1943432</t>
  </si>
  <si>
    <t>Janette Frost</t>
  </si>
  <si>
    <t>26140</t>
  </si>
  <si>
    <t>Midnight Cassini</t>
  </si>
  <si>
    <t>49743</t>
  </si>
  <si>
    <t>57</t>
  </si>
  <si>
    <t>Kate Humphrey-Lear</t>
  </si>
  <si>
    <t>188166</t>
  </si>
  <si>
    <t>OSH Furisan</t>
  </si>
  <si>
    <t>49251</t>
  </si>
  <si>
    <t>Judge(s) : Hazel Wells</t>
  </si>
  <si>
    <t>Maureen Cronshaw</t>
  </si>
  <si>
    <t>1911626</t>
  </si>
  <si>
    <t>The fortune teller III</t>
  </si>
  <si>
    <t>1932727</t>
  </si>
  <si>
    <t>33</t>
  </si>
  <si>
    <t>Jackie Shearer</t>
  </si>
  <si>
    <t>286257</t>
  </si>
  <si>
    <t>Africa II</t>
  </si>
  <si>
    <t>1432945</t>
  </si>
  <si>
    <t>GOLDBAY V</t>
  </si>
  <si>
    <t>1535748</t>
  </si>
  <si>
    <t>Test/Class : Inter I FSM / 22</t>
  </si>
  <si>
    <t>Test/Class : Adv Med FSM / 20</t>
  </si>
  <si>
    <t>Test/Class : Medium FSM / 19</t>
  </si>
  <si>
    <t>Test/Class : Ele FSM / 18</t>
  </si>
  <si>
    <t>Test/Class : Novice FSM / 17</t>
  </si>
  <si>
    <t>Test/Class : Prelim FSM / 16</t>
  </si>
  <si>
    <t>1G</t>
  </si>
  <si>
    <t>2G</t>
  </si>
  <si>
    <t>3G</t>
  </si>
  <si>
    <t>1B</t>
  </si>
  <si>
    <t>2B</t>
  </si>
  <si>
    <t>3B</t>
  </si>
  <si>
    <t>4B</t>
  </si>
  <si>
    <t>1S (2nd)</t>
  </si>
  <si>
    <t>1G (1st)</t>
  </si>
  <si>
    <t>2S</t>
  </si>
  <si>
    <t>3S</t>
  </si>
  <si>
    <t>4S</t>
  </si>
  <si>
    <t>5S</t>
  </si>
  <si>
    <t>NS</t>
  </si>
  <si>
    <t>2B=</t>
  </si>
  <si>
    <t>2G (2nd)</t>
  </si>
  <si>
    <t>4G</t>
  </si>
  <si>
    <t>5G</t>
  </si>
  <si>
    <t>6G</t>
  </si>
  <si>
    <t>6S</t>
  </si>
  <si>
    <t>7S</t>
  </si>
  <si>
    <t>8S</t>
  </si>
  <si>
    <t>9S</t>
  </si>
  <si>
    <t>1S (1st)</t>
  </si>
  <si>
    <t>1B (1st)</t>
  </si>
  <si>
    <t>5B</t>
  </si>
  <si>
    <t>1B (2nd)</t>
  </si>
  <si>
    <t>ELIM</t>
  </si>
  <si>
    <t>Total Points: 390</t>
  </si>
  <si>
    <t>Total Points: 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</si>
</sst>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2E2E2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D3441"/>
      </left>
      <right style="thin">
        <color rgb="FF1D3441"/>
      </right>
      <top style="thin">
        <color rgb="FF1D344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1" applyFont="1"/>
    <xf numFmtId="0" fontId="3" fillId="0" borderId="0" xfId="0" applyFont="1"/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1" applyFont="1" applyAlignment="1">
      <alignment horizontal="right"/>
    </xf>
    <xf numFmtId="0" fontId="5" fillId="0" borderId="1" xfId="0" applyFont="1" applyBorder="1" applyAlignment="1">
      <alignment horizontal="right"/>
    </xf>
    <xf numFmtId="0" fontId="1" fillId="3" borderId="1" xfId="1" applyFill="1" applyBorder="1" applyAlignment="1">
      <alignment horizontal="right"/>
    </xf>
    <xf numFmtId="0" fontId="1" fillId="0" borderId="1" xfId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0" fontId="0" fillId="0" borderId="0" xfId="0" applyNumberFormat="1"/>
    <xf numFmtId="10" fontId="2" fillId="0" borderId="0" xfId="1" applyNumberFormat="1" applyFont="1"/>
    <xf numFmtId="10" fontId="4" fillId="2" borderId="1" xfId="1" applyNumberFormat="1" applyFont="1" applyFill="1" applyBorder="1" applyAlignment="1">
      <alignment horizontal="center"/>
    </xf>
    <xf numFmtId="10" fontId="6" fillId="0" borderId="1" xfId="0" applyNumberFormat="1" applyFont="1" applyBorder="1" applyAlignment="1">
      <alignment horizontal="left"/>
    </xf>
    <xf numFmtId="10" fontId="4" fillId="2" borderId="2" xfId="1" applyNumberFormat="1" applyFont="1" applyFill="1" applyBorder="1" applyAlignment="1">
      <alignment horizontal="center"/>
    </xf>
    <xf numFmtId="10" fontId="6" fillId="0" borderId="1" xfId="0" applyNumberFormat="1" applyFont="1" applyBorder="1"/>
    <xf numFmtId="164" fontId="6" fillId="0" borderId="1" xfId="0" applyNumberFormat="1" applyFont="1" applyBorder="1"/>
    <xf numFmtId="10" fontId="6" fillId="0" borderId="1" xfId="0" applyNumberFormat="1" applyFont="1" applyBorder="1" applyAlignment="1">
      <alignment horizontal="right"/>
    </xf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4" fillId="2" borderId="1" xfId="1" applyFont="1" applyFill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6" fillId="0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opLeftCell="A8" workbookViewId="0">
      <selection activeCell="K13" sqref="K13"/>
    </sheetView>
  </sheetViews>
  <sheetFormatPr defaultRowHeight="15" x14ac:dyDescent="0.25"/>
  <cols>
    <col min="3" max="3" width="24.28515625" customWidth="1"/>
    <col min="5" max="5" width="30.42578125" customWidth="1"/>
  </cols>
  <sheetData>
    <row r="1" spans="1:10" ht="18.75" x14ac:dyDescent="0.3">
      <c r="A1" s="3" t="s">
        <v>109</v>
      </c>
    </row>
    <row r="2" spans="1:10" ht="18.75" x14ac:dyDescent="0.3">
      <c r="A2" s="3" t="s">
        <v>10</v>
      </c>
    </row>
    <row r="3" spans="1:10" ht="18.75" x14ac:dyDescent="0.3">
      <c r="A3" s="3" t="s">
        <v>51</v>
      </c>
    </row>
    <row r="4" spans="1:10" ht="18.75" x14ac:dyDescent="0.3">
      <c r="A4" s="3" t="s">
        <v>151</v>
      </c>
    </row>
    <row r="5" spans="1:10" ht="18.75" x14ac:dyDescent="0.3">
      <c r="A5" s="3" t="s">
        <v>11</v>
      </c>
    </row>
    <row r="6" spans="1:10" ht="18.75" x14ac:dyDescent="0.3">
      <c r="A6" s="3" t="s">
        <v>15</v>
      </c>
    </row>
    <row r="7" spans="1:10" ht="18.75" x14ac:dyDescent="0.3">
      <c r="A7" s="3" t="s">
        <v>152</v>
      </c>
    </row>
    <row r="8" spans="1:10" ht="18.75" x14ac:dyDescent="0.3">
      <c r="A8" s="3"/>
    </row>
    <row r="9" spans="1:10" ht="18.75" customHeight="1" x14ac:dyDescent="0.25">
      <c r="A9" s="6" t="s">
        <v>27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6" t="s">
        <v>6</v>
      </c>
      <c r="H9" s="6"/>
      <c r="I9" s="6" t="s">
        <v>8</v>
      </c>
      <c r="J9" s="6" t="s">
        <v>9</v>
      </c>
    </row>
    <row r="10" spans="1:10" ht="18.75" customHeight="1" x14ac:dyDescent="0.25">
      <c r="A10" s="13" t="s">
        <v>376</v>
      </c>
      <c r="B10" s="13" t="s">
        <v>81</v>
      </c>
      <c r="C10" s="13" t="s">
        <v>110</v>
      </c>
      <c r="D10" s="13" t="s">
        <v>111</v>
      </c>
      <c r="E10" s="13" t="s">
        <v>112</v>
      </c>
      <c r="F10" s="13" t="s">
        <v>113</v>
      </c>
      <c r="G10" s="13" t="s">
        <v>12</v>
      </c>
      <c r="H10" s="22">
        <v>211.5</v>
      </c>
      <c r="I10" s="21">
        <f>H10/290</f>
        <v>0.72931034482758617</v>
      </c>
      <c r="J10" s="13">
        <v>73</v>
      </c>
    </row>
    <row r="11" spans="1:10" ht="18.75" customHeight="1" x14ac:dyDescent="0.25">
      <c r="A11" s="13" t="s">
        <v>369</v>
      </c>
      <c r="B11" s="13" t="s">
        <v>75</v>
      </c>
      <c r="C11" s="13" t="s">
        <v>176</v>
      </c>
      <c r="D11" s="13" t="s">
        <v>177</v>
      </c>
      <c r="E11" s="13" t="s">
        <v>178</v>
      </c>
      <c r="F11" s="13" t="s">
        <v>133</v>
      </c>
      <c r="G11" s="13" t="s">
        <v>12</v>
      </c>
      <c r="H11" s="13">
        <v>175.5</v>
      </c>
      <c r="I11" s="21">
        <f>H11/290</f>
        <v>0.60517241379310349</v>
      </c>
      <c r="J11" s="13">
        <v>61</v>
      </c>
    </row>
    <row r="12" spans="1:10" ht="18.75" customHeight="1" x14ac:dyDescent="0.25">
      <c r="A12" s="13" t="s">
        <v>370</v>
      </c>
      <c r="B12" s="13" t="s">
        <v>64</v>
      </c>
      <c r="C12" s="13" t="s">
        <v>169</v>
      </c>
      <c r="D12" s="13" t="s">
        <v>170</v>
      </c>
      <c r="E12" s="13" t="s">
        <v>171</v>
      </c>
      <c r="F12" s="13" t="s">
        <v>172</v>
      </c>
      <c r="G12" s="13" t="s">
        <v>12</v>
      </c>
      <c r="H12" s="13">
        <v>169</v>
      </c>
      <c r="I12" s="21">
        <f>H12/290</f>
        <v>0.58275862068965523</v>
      </c>
      <c r="J12" s="13">
        <v>60</v>
      </c>
    </row>
    <row r="13" spans="1:10" ht="18.75" customHeight="1" x14ac:dyDescent="0.25">
      <c r="A13" s="13" t="s">
        <v>375</v>
      </c>
      <c r="B13" s="13" t="s">
        <v>20</v>
      </c>
      <c r="C13" s="13" t="s">
        <v>153</v>
      </c>
      <c r="D13" s="13" t="s">
        <v>154</v>
      </c>
      <c r="E13" s="13" t="s">
        <v>191</v>
      </c>
      <c r="F13" s="13" t="s">
        <v>192</v>
      </c>
      <c r="G13" s="13" t="s">
        <v>14</v>
      </c>
      <c r="H13" s="13">
        <v>203</v>
      </c>
      <c r="I13" s="21">
        <f t="shared" ref="I13" si="0">H13/290</f>
        <v>0.7</v>
      </c>
      <c r="J13" s="13">
        <v>70</v>
      </c>
    </row>
    <row r="14" spans="1:10" ht="18.75" customHeight="1" x14ac:dyDescent="0.25">
      <c r="A14" s="13" t="s">
        <v>377</v>
      </c>
      <c r="B14" s="13" t="s">
        <v>43</v>
      </c>
      <c r="C14" s="13" t="s">
        <v>179</v>
      </c>
      <c r="D14" s="13" t="s">
        <v>180</v>
      </c>
      <c r="E14" s="13" t="s">
        <v>181</v>
      </c>
      <c r="F14" s="13" t="s">
        <v>182</v>
      </c>
      <c r="G14" s="13" t="s">
        <v>14</v>
      </c>
      <c r="H14" s="13">
        <v>201</v>
      </c>
      <c r="I14" s="21">
        <f>H14/290</f>
        <v>0.69310344827586212</v>
      </c>
      <c r="J14" s="13">
        <v>70</v>
      </c>
    </row>
    <row r="15" spans="1:10" ht="18.75" customHeight="1" x14ac:dyDescent="0.25">
      <c r="A15" s="13" t="s">
        <v>378</v>
      </c>
      <c r="B15" s="13" t="s">
        <v>36</v>
      </c>
      <c r="C15" s="13" t="s">
        <v>183</v>
      </c>
      <c r="D15" s="13" t="s">
        <v>184</v>
      </c>
      <c r="E15" s="13" t="s">
        <v>185</v>
      </c>
      <c r="F15" s="13" t="s">
        <v>186</v>
      </c>
      <c r="G15" s="13" t="s">
        <v>14</v>
      </c>
      <c r="H15" s="13">
        <v>199</v>
      </c>
      <c r="I15" s="21">
        <f>H15/290</f>
        <v>0.68620689655172418</v>
      </c>
      <c r="J15" s="13">
        <v>69</v>
      </c>
    </row>
    <row r="16" spans="1:10" ht="18.75" customHeight="1" x14ac:dyDescent="0.25">
      <c r="A16" s="13" t="s">
        <v>379</v>
      </c>
      <c r="B16" s="13" t="s">
        <v>24</v>
      </c>
      <c r="C16" s="13" t="s">
        <v>153</v>
      </c>
      <c r="D16" s="13" t="s">
        <v>154</v>
      </c>
      <c r="E16" s="13" t="s">
        <v>155</v>
      </c>
      <c r="F16" s="13" t="s">
        <v>156</v>
      </c>
      <c r="G16" s="13" t="s">
        <v>14</v>
      </c>
      <c r="H16" s="13">
        <v>195.5</v>
      </c>
      <c r="I16" s="21">
        <f>H16/290</f>
        <v>0.67413793103448272</v>
      </c>
      <c r="J16" s="13">
        <v>68</v>
      </c>
    </row>
    <row r="17" spans="1:10" ht="18.75" customHeight="1" x14ac:dyDescent="0.25">
      <c r="A17" s="13" t="s">
        <v>380</v>
      </c>
      <c r="B17" s="13" t="s">
        <v>132</v>
      </c>
      <c r="C17" s="13" t="s">
        <v>165</v>
      </c>
      <c r="D17" s="13" t="s">
        <v>166</v>
      </c>
      <c r="E17" s="13" t="s">
        <v>167</v>
      </c>
      <c r="F17" s="13" t="s">
        <v>168</v>
      </c>
      <c r="G17" s="13" t="s">
        <v>14</v>
      </c>
      <c r="H17" s="13">
        <v>192.5</v>
      </c>
      <c r="I17" s="21">
        <f>H17/290</f>
        <v>0.66379310344827591</v>
      </c>
      <c r="J17" s="13">
        <v>67</v>
      </c>
    </row>
    <row r="18" spans="1:10" ht="18.75" customHeight="1" x14ac:dyDescent="0.25">
      <c r="A18" s="13" t="s">
        <v>371</v>
      </c>
      <c r="B18" s="13" t="s">
        <v>45</v>
      </c>
      <c r="C18" s="13" t="s">
        <v>173</v>
      </c>
      <c r="D18" s="13" t="s">
        <v>174</v>
      </c>
      <c r="E18" s="13" t="s">
        <v>175</v>
      </c>
      <c r="F18" s="13" t="s">
        <v>174</v>
      </c>
      <c r="G18" s="13" t="s">
        <v>13</v>
      </c>
      <c r="H18" s="22">
        <v>199</v>
      </c>
      <c r="I18" s="21">
        <f>H18/290</f>
        <v>0.68620689655172418</v>
      </c>
      <c r="J18" s="13">
        <v>69</v>
      </c>
    </row>
    <row r="19" spans="1:10" ht="18.75" customHeight="1" x14ac:dyDescent="0.25">
      <c r="A19" s="13" t="s">
        <v>372</v>
      </c>
      <c r="B19" s="13" t="s">
        <v>40</v>
      </c>
      <c r="C19" s="13" t="s">
        <v>187</v>
      </c>
      <c r="D19" s="13" t="s">
        <v>188</v>
      </c>
      <c r="E19" s="13" t="s">
        <v>189</v>
      </c>
      <c r="F19" s="13" t="s">
        <v>190</v>
      </c>
      <c r="G19" s="13" t="s">
        <v>13</v>
      </c>
      <c r="H19" s="13">
        <v>192.5</v>
      </c>
      <c r="I19" s="21">
        <f>H19/290</f>
        <v>0.66379310344827591</v>
      </c>
      <c r="J19" s="13">
        <v>66</v>
      </c>
    </row>
    <row r="20" spans="1:10" ht="18.75" customHeight="1" x14ac:dyDescent="0.25">
      <c r="A20" s="13" t="s">
        <v>373</v>
      </c>
      <c r="B20" s="13" t="s">
        <v>30</v>
      </c>
      <c r="C20" s="13" t="s">
        <v>161</v>
      </c>
      <c r="D20" s="13" t="s">
        <v>162</v>
      </c>
      <c r="E20" s="13" t="s">
        <v>163</v>
      </c>
      <c r="F20" s="13" t="s">
        <v>164</v>
      </c>
      <c r="G20" s="13" t="s">
        <v>13</v>
      </c>
      <c r="H20" s="13">
        <v>186.5</v>
      </c>
      <c r="I20" s="21">
        <f>H20/290</f>
        <v>0.64310344827586208</v>
      </c>
      <c r="J20" s="13">
        <v>66</v>
      </c>
    </row>
    <row r="21" spans="1:10" ht="18.75" customHeight="1" x14ac:dyDescent="0.25">
      <c r="A21" s="13" t="s">
        <v>374</v>
      </c>
      <c r="B21" s="13" t="s">
        <v>69</v>
      </c>
      <c r="C21" s="13" t="s">
        <v>157</v>
      </c>
      <c r="D21" s="13" t="s">
        <v>158</v>
      </c>
      <c r="E21" s="13" t="s">
        <v>159</v>
      </c>
      <c r="F21" s="13" t="s">
        <v>160</v>
      </c>
      <c r="G21" s="13" t="s">
        <v>13</v>
      </c>
      <c r="H21" s="15">
        <v>184</v>
      </c>
      <c r="I21" s="21">
        <f>H21/290</f>
        <v>0.6344827586206897</v>
      </c>
      <c r="J21" s="15">
        <v>63</v>
      </c>
    </row>
  </sheetData>
  <sortState xmlns:xlrd2="http://schemas.microsoft.com/office/spreadsheetml/2017/richdata2" ref="A10:J21">
    <sortCondition ref="G10:G21" customList="Gold,Silver,Bronze"/>
    <sortCondition descending="1" ref="H10:H21"/>
  </sortState>
  <pageMargins left="0.7" right="0.7" top="0.75" bottom="0.75" header="0.3" footer="0.3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C4BDC-BE57-4AC7-A027-E55A7F142774}">
  <dimension ref="A1:J16"/>
  <sheetViews>
    <sheetView workbookViewId="0">
      <selection activeCell="A13" sqref="A13"/>
    </sheetView>
  </sheetViews>
  <sheetFormatPr defaultRowHeight="15" x14ac:dyDescent="0.25"/>
  <cols>
    <col min="3" max="3" width="25" customWidth="1"/>
    <col min="5" max="5" width="24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52</v>
      </c>
      <c r="I3" s="16"/>
    </row>
    <row r="4" spans="1:10" ht="18.75" x14ac:dyDescent="0.3">
      <c r="A4" s="3" t="s">
        <v>151</v>
      </c>
      <c r="I4" s="16"/>
    </row>
    <row r="5" spans="1:10" ht="18.75" x14ac:dyDescent="0.3">
      <c r="A5" s="3" t="s">
        <v>41</v>
      </c>
      <c r="I5" s="16"/>
    </row>
    <row r="6" spans="1:10" ht="18.75" x14ac:dyDescent="0.3">
      <c r="A6" s="3" t="s">
        <v>29</v>
      </c>
      <c r="I6" s="16"/>
    </row>
    <row r="7" spans="1:10" ht="18.75" x14ac:dyDescent="0.3">
      <c r="A7" s="3" t="s">
        <v>282</v>
      </c>
      <c r="I7" s="16"/>
    </row>
    <row r="8" spans="1:10" x14ac:dyDescent="0.25">
      <c r="I8" s="16"/>
    </row>
    <row r="9" spans="1:10" x14ac:dyDescent="0.25">
      <c r="A9" s="2"/>
      <c r="B9" s="2"/>
      <c r="C9" s="2"/>
      <c r="D9" s="2"/>
      <c r="E9" s="2"/>
      <c r="F9" s="2"/>
      <c r="G9" s="2"/>
      <c r="H9" s="2"/>
      <c r="I9" s="17"/>
      <c r="J9" s="2"/>
    </row>
    <row r="10" spans="1:10" ht="20.100000000000001" customHeight="1" x14ac:dyDescent="0.25">
      <c r="A10" s="4" t="s">
        <v>27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20" t="s">
        <v>8</v>
      </c>
      <c r="J10" s="4" t="s">
        <v>9</v>
      </c>
    </row>
    <row r="11" spans="1:10" ht="20.100000000000001" customHeight="1" x14ac:dyDescent="0.25">
      <c r="A11" s="13" t="s">
        <v>368</v>
      </c>
      <c r="B11" s="13" t="s">
        <v>60</v>
      </c>
      <c r="C11" s="13" t="s">
        <v>327</v>
      </c>
      <c r="D11" s="13" t="s">
        <v>328</v>
      </c>
      <c r="E11" s="13" t="s">
        <v>329</v>
      </c>
      <c r="F11" s="13" t="s">
        <v>330</v>
      </c>
      <c r="G11" s="13" t="s">
        <v>12</v>
      </c>
      <c r="H11" s="12">
        <v>258</v>
      </c>
      <c r="I11" s="23">
        <f>H11/380</f>
        <v>0.67894736842105263</v>
      </c>
      <c r="J11" s="12">
        <v>56</v>
      </c>
    </row>
    <row r="12" spans="1:10" ht="20.100000000000001" customHeight="1" x14ac:dyDescent="0.25">
      <c r="A12" s="13" t="s">
        <v>369</v>
      </c>
      <c r="B12" s="13" t="s">
        <v>95</v>
      </c>
      <c r="C12" s="13" t="s">
        <v>323</v>
      </c>
      <c r="D12" s="13" t="s">
        <v>324</v>
      </c>
      <c r="E12" s="13" t="s">
        <v>325</v>
      </c>
      <c r="F12" s="13" t="s">
        <v>326</v>
      </c>
      <c r="G12" s="13" t="s">
        <v>12</v>
      </c>
      <c r="H12" s="15">
        <v>254</v>
      </c>
      <c r="I12" s="23">
        <f>H12/380</f>
        <v>0.66842105263157892</v>
      </c>
      <c r="J12" s="15">
        <v>55</v>
      </c>
    </row>
    <row r="13" spans="1:10" ht="20.100000000000001" customHeight="1" x14ac:dyDescent="0.25">
      <c r="A13" s="1" t="s">
        <v>371</v>
      </c>
      <c r="B13" s="1" t="s">
        <v>44</v>
      </c>
      <c r="C13" s="1" t="s">
        <v>315</v>
      </c>
      <c r="D13" s="1" t="s">
        <v>316</v>
      </c>
      <c r="E13" s="1" t="s">
        <v>317</v>
      </c>
      <c r="F13" s="1" t="s">
        <v>318</v>
      </c>
      <c r="G13" s="1" t="s">
        <v>13</v>
      </c>
      <c r="H13" s="11">
        <v>241.5</v>
      </c>
      <c r="I13" s="23">
        <f>H13/380</f>
        <v>0.63552631578947372</v>
      </c>
      <c r="J13" s="11">
        <v>50</v>
      </c>
    </row>
    <row r="14" spans="1:10" ht="20.100000000000001" customHeight="1" x14ac:dyDescent="0.25">
      <c r="A14" s="1"/>
      <c r="B14" s="1"/>
      <c r="C14" s="1"/>
      <c r="D14" s="1"/>
      <c r="E14" s="1"/>
      <c r="F14" s="1"/>
      <c r="G14" s="1"/>
      <c r="H14" s="10"/>
      <c r="I14" s="23"/>
      <c r="J14" s="10"/>
    </row>
    <row r="15" spans="1:10" x14ac:dyDescent="0.25">
      <c r="I15" s="16"/>
    </row>
    <row r="16" spans="1:10" x14ac:dyDescent="0.25">
      <c r="I16" s="16"/>
    </row>
  </sheetData>
  <sortState xmlns:xlrd2="http://schemas.microsoft.com/office/spreadsheetml/2017/richdata2" ref="A11:J13">
    <sortCondition ref="G11:G13" customList="Gold,Silver,Bronze"/>
    <sortCondition descending="1" ref="H11:H13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401C6-0776-47CB-B9FB-0AB16F2DE9FD}">
  <dimension ref="A1:J12"/>
  <sheetViews>
    <sheetView workbookViewId="0">
      <selection activeCell="A11" sqref="A11"/>
    </sheetView>
  </sheetViews>
  <sheetFormatPr defaultRowHeight="15" x14ac:dyDescent="0.25"/>
  <cols>
    <col min="3" max="3" width="27.42578125" customWidth="1"/>
    <col min="5" max="5" width="21.140625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52</v>
      </c>
      <c r="I3" s="16"/>
    </row>
    <row r="4" spans="1:10" ht="18.75" x14ac:dyDescent="0.3">
      <c r="A4" s="3" t="s">
        <v>151</v>
      </c>
      <c r="I4" s="16"/>
    </row>
    <row r="5" spans="1:10" ht="18.75" x14ac:dyDescent="0.3">
      <c r="A5" s="3" t="s">
        <v>336</v>
      </c>
      <c r="I5" s="16"/>
    </row>
    <row r="6" spans="1:10" ht="18.75" x14ac:dyDescent="0.3">
      <c r="A6" s="3" t="s">
        <v>397</v>
      </c>
      <c r="I6" s="16"/>
    </row>
    <row r="7" spans="1:10" ht="18.75" x14ac:dyDescent="0.3">
      <c r="A7" s="3" t="s">
        <v>331</v>
      </c>
      <c r="I7" s="16"/>
    </row>
    <row r="8" spans="1:10" x14ac:dyDescent="0.25">
      <c r="I8" s="16"/>
    </row>
    <row r="9" spans="1:10" x14ac:dyDescent="0.25">
      <c r="A9" s="2"/>
      <c r="B9" s="2"/>
      <c r="C9" s="2"/>
      <c r="D9" s="2"/>
      <c r="E9" s="2"/>
      <c r="F9" s="2"/>
      <c r="G9" s="2"/>
      <c r="H9" s="2"/>
      <c r="I9" s="17"/>
      <c r="J9" s="2"/>
    </row>
    <row r="10" spans="1:10" ht="18.75" customHeight="1" x14ac:dyDescent="0.25">
      <c r="A10" s="4" t="s">
        <v>27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20" t="s">
        <v>8</v>
      </c>
      <c r="J10" s="4" t="s">
        <v>9</v>
      </c>
    </row>
    <row r="11" spans="1:10" ht="18.75" customHeight="1" x14ac:dyDescent="0.25">
      <c r="A11" s="13" t="s">
        <v>368</v>
      </c>
      <c r="B11" s="13" t="s">
        <v>70</v>
      </c>
      <c r="C11" s="13" t="s">
        <v>335</v>
      </c>
      <c r="D11" s="13" t="s">
        <v>332</v>
      </c>
      <c r="E11" s="13" t="s">
        <v>333</v>
      </c>
      <c r="F11" s="13" t="s">
        <v>334</v>
      </c>
      <c r="G11" s="13" t="s">
        <v>12</v>
      </c>
      <c r="H11" s="27">
        <v>239.5</v>
      </c>
      <c r="I11" s="23">
        <f>H11/370</f>
        <v>0.64729729729729735</v>
      </c>
      <c r="J11" s="27">
        <v>53</v>
      </c>
    </row>
    <row r="12" spans="1:10" ht="18.75" customHeight="1" x14ac:dyDescent="0.25">
      <c r="A12" s="13"/>
      <c r="B12" s="13"/>
      <c r="C12" s="13"/>
      <c r="D12" s="13"/>
      <c r="E12" s="13"/>
      <c r="F12" s="13"/>
      <c r="G12" s="13"/>
      <c r="H12" s="15"/>
      <c r="I12" s="23"/>
      <c r="J12" s="15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81C9-6803-4538-9BD3-ADE528BEEA0A}">
  <dimension ref="A1:J17"/>
  <sheetViews>
    <sheetView workbookViewId="0">
      <selection activeCell="A11" sqref="A11"/>
    </sheetView>
  </sheetViews>
  <sheetFormatPr defaultRowHeight="15" x14ac:dyDescent="0.25"/>
  <cols>
    <col min="3" max="3" width="18.5703125" customWidth="1"/>
    <col min="5" max="5" width="27.28515625" customWidth="1"/>
    <col min="6" max="6" width="12.85546875" customWidth="1"/>
    <col min="9" max="9" width="9.140625" style="16"/>
  </cols>
  <sheetData>
    <row r="1" spans="1:10" ht="18.75" x14ac:dyDescent="0.3">
      <c r="A1" s="3" t="s">
        <v>109</v>
      </c>
    </row>
    <row r="2" spans="1:10" ht="18.75" x14ac:dyDescent="0.3">
      <c r="A2" s="3" t="s">
        <v>10</v>
      </c>
    </row>
    <row r="3" spans="1:10" ht="18.75" x14ac:dyDescent="0.3">
      <c r="A3" s="3" t="s">
        <v>47</v>
      </c>
    </row>
    <row r="4" spans="1:10" ht="18.75" x14ac:dyDescent="0.3">
      <c r="A4" s="3" t="s">
        <v>151</v>
      </c>
    </row>
    <row r="5" spans="1:10" ht="18.75" x14ac:dyDescent="0.3">
      <c r="A5" s="3" t="s">
        <v>26</v>
      </c>
    </row>
    <row r="6" spans="1:10" ht="18.75" x14ac:dyDescent="0.3">
      <c r="A6" s="3" t="s">
        <v>25</v>
      </c>
    </row>
    <row r="7" spans="1:10" ht="18.75" x14ac:dyDescent="0.3">
      <c r="A7" s="3" t="s">
        <v>282</v>
      </c>
    </row>
    <row r="10" spans="1:10" ht="18.75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20" t="s">
        <v>8</v>
      </c>
      <c r="J10" s="4" t="s">
        <v>9</v>
      </c>
    </row>
    <row r="11" spans="1:10" ht="18.75" customHeight="1" x14ac:dyDescent="0.25">
      <c r="A11" s="13" t="s">
        <v>149</v>
      </c>
      <c r="B11" s="13" t="s">
        <v>71</v>
      </c>
      <c r="C11" s="13" t="s">
        <v>337</v>
      </c>
      <c r="D11" s="13" t="s">
        <v>338</v>
      </c>
      <c r="E11" s="13" t="s">
        <v>339</v>
      </c>
      <c r="F11" s="13" t="s">
        <v>340</v>
      </c>
      <c r="G11" s="13" t="s">
        <v>285</v>
      </c>
      <c r="H11" s="13">
        <v>229.5</v>
      </c>
      <c r="I11" s="21">
        <f>H11/340</f>
        <v>0.67500000000000004</v>
      </c>
      <c r="J11" s="13">
        <v>14</v>
      </c>
    </row>
    <row r="12" spans="1:10" ht="18.75" customHeight="1" x14ac:dyDescent="0.25">
      <c r="A12" s="13"/>
      <c r="B12" s="13"/>
      <c r="C12" s="13"/>
      <c r="D12" s="13"/>
      <c r="E12" s="13"/>
      <c r="F12" s="13"/>
      <c r="G12" s="13"/>
      <c r="H12" s="13"/>
      <c r="I12" s="21"/>
      <c r="J12" s="13"/>
    </row>
    <row r="13" spans="1:10" ht="18.75" customHeight="1" x14ac:dyDescent="0.25">
      <c r="A13" s="13"/>
      <c r="B13" s="13"/>
      <c r="C13" s="13"/>
      <c r="D13" s="13"/>
      <c r="E13" s="13"/>
      <c r="F13" s="13"/>
      <c r="G13" s="13"/>
      <c r="H13" s="13"/>
      <c r="I13" s="21"/>
      <c r="J13" s="13"/>
    </row>
    <row r="14" spans="1:10" ht="18.75" customHeight="1" x14ac:dyDescent="0.25">
      <c r="A14" s="13"/>
      <c r="B14" s="13"/>
      <c r="C14" s="13"/>
      <c r="D14" s="13"/>
      <c r="E14" s="13"/>
      <c r="F14" s="13"/>
      <c r="G14" s="13"/>
      <c r="H14" s="13"/>
      <c r="I14" s="21"/>
      <c r="J14" s="13"/>
    </row>
    <row r="15" spans="1:10" ht="18.75" customHeight="1" x14ac:dyDescent="0.25">
      <c r="A15" s="13"/>
      <c r="B15" s="13"/>
      <c r="C15" s="13"/>
      <c r="D15" s="13"/>
      <c r="E15" s="13"/>
      <c r="F15" s="13"/>
      <c r="G15" s="13"/>
      <c r="H15" s="1"/>
      <c r="I15" s="21"/>
      <c r="J15" s="1"/>
    </row>
    <row r="16" spans="1:10" ht="18.75" customHeight="1" x14ac:dyDescent="0.25">
      <c r="A16" s="13"/>
      <c r="B16" s="13"/>
      <c r="C16" s="13"/>
      <c r="D16" s="13"/>
      <c r="E16" s="13"/>
      <c r="F16" s="13"/>
      <c r="G16" s="13"/>
      <c r="H16" s="13"/>
      <c r="I16" s="21"/>
      <c r="J16" s="13"/>
    </row>
    <row r="17" spans="1:10" ht="18.75" customHeight="1" x14ac:dyDescent="0.25">
      <c r="A17" s="13"/>
      <c r="B17" s="13"/>
      <c r="C17" s="13"/>
      <c r="D17" s="13"/>
      <c r="E17" s="13"/>
      <c r="F17" s="13"/>
      <c r="G17" s="13"/>
      <c r="H17" s="15"/>
      <c r="I17" s="23"/>
      <c r="J17" s="15"/>
    </row>
  </sheetData>
  <sortState xmlns:xlrd2="http://schemas.microsoft.com/office/spreadsheetml/2017/richdata2" ref="A12:J15">
    <sortCondition ref="G12:G15"/>
    <sortCondition descending="1" ref="H12:H15"/>
  </sortState>
  <pageMargins left="0.7" right="0.7" top="0.75" bottom="0.75" header="0.3" footer="0.3"/>
  <pageSetup paperSize="9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C4B9-32D9-459F-8ECC-49666FDBE9DE}">
  <dimension ref="A1:J13"/>
  <sheetViews>
    <sheetView workbookViewId="0">
      <selection activeCell="J11" sqref="J11"/>
    </sheetView>
  </sheetViews>
  <sheetFormatPr defaultRowHeight="15" x14ac:dyDescent="0.25"/>
  <cols>
    <col min="3" max="3" width="24.42578125" customWidth="1"/>
    <col min="5" max="5" width="19.140625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47</v>
      </c>
      <c r="I3" s="16"/>
    </row>
    <row r="4" spans="1:10" ht="18.75" x14ac:dyDescent="0.3">
      <c r="A4" s="3" t="s">
        <v>151</v>
      </c>
      <c r="I4" s="16"/>
    </row>
    <row r="5" spans="1:10" ht="18.75" x14ac:dyDescent="0.3">
      <c r="A5" s="3" t="s">
        <v>72</v>
      </c>
      <c r="I5" s="16"/>
    </row>
    <row r="6" spans="1:10" ht="18.75" x14ac:dyDescent="0.3">
      <c r="A6" s="3" t="s">
        <v>25</v>
      </c>
      <c r="I6" s="16"/>
    </row>
    <row r="7" spans="1:10" ht="18.75" x14ac:dyDescent="0.3">
      <c r="A7" s="3" t="s">
        <v>282</v>
      </c>
      <c r="I7" s="16"/>
    </row>
    <row r="8" spans="1:10" x14ac:dyDescent="0.25">
      <c r="I8" s="16"/>
    </row>
    <row r="9" spans="1:10" x14ac:dyDescent="0.25">
      <c r="I9" s="16"/>
    </row>
    <row r="10" spans="1:10" ht="18.75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20" t="s">
        <v>8</v>
      </c>
      <c r="J10" s="4" t="s">
        <v>9</v>
      </c>
    </row>
    <row r="11" spans="1:10" ht="18.75" customHeight="1" x14ac:dyDescent="0.25">
      <c r="A11" s="13" t="s">
        <v>149</v>
      </c>
      <c r="B11" s="13" t="s">
        <v>71</v>
      </c>
      <c r="C11" s="13" t="s">
        <v>337</v>
      </c>
      <c r="D11" s="13" t="s">
        <v>338</v>
      </c>
      <c r="E11" s="13" t="s">
        <v>339</v>
      </c>
      <c r="F11" s="13" t="s">
        <v>340</v>
      </c>
      <c r="G11" s="13" t="s">
        <v>14</v>
      </c>
      <c r="H11" s="13">
        <v>232.5</v>
      </c>
      <c r="I11" s="21">
        <f>H11/340</f>
        <v>0.68382352941176472</v>
      </c>
      <c r="J11" s="13">
        <v>14</v>
      </c>
    </row>
    <row r="12" spans="1:10" ht="18.75" customHeight="1" x14ac:dyDescent="0.25">
      <c r="A12" s="13"/>
      <c r="B12" s="13"/>
      <c r="C12" s="13"/>
      <c r="D12" s="13"/>
      <c r="E12" s="13"/>
      <c r="F12" s="13"/>
      <c r="G12" s="13"/>
      <c r="H12" s="13"/>
      <c r="I12" s="21"/>
      <c r="J12" s="13"/>
    </row>
    <row r="13" spans="1:10" ht="18.75" customHeight="1" x14ac:dyDescent="0.25">
      <c r="A13" s="13"/>
      <c r="B13" s="13"/>
      <c r="C13" s="13"/>
      <c r="D13" s="13"/>
      <c r="E13" s="13"/>
      <c r="F13" s="13"/>
      <c r="G13" s="13"/>
      <c r="H13" s="13"/>
      <c r="I13" s="21"/>
      <c r="J13" s="13"/>
    </row>
  </sheetData>
  <sortState xmlns:xlrd2="http://schemas.microsoft.com/office/spreadsheetml/2017/richdata2" ref="A12:J12">
    <sortCondition ref="G12" customList="Gold,Silver,Bronze"/>
    <sortCondition descending="1" ref="H12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AC8B0-EEB4-4D32-AD05-9D83BFF2E043}">
  <dimension ref="A1:J14"/>
  <sheetViews>
    <sheetView workbookViewId="0">
      <selection activeCell="J11" sqref="J11"/>
    </sheetView>
  </sheetViews>
  <sheetFormatPr defaultRowHeight="15" x14ac:dyDescent="0.25"/>
  <cols>
    <col min="3" max="3" width="12.5703125" customWidth="1"/>
    <col min="5" max="5" width="13.5703125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47</v>
      </c>
      <c r="I3" s="16"/>
    </row>
    <row r="4" spans="1:10" ht="18.75" x14ac:dyDescent="0.3">
      <c r="A4" s="3" t="s">
        <v>151</v>
      </c>
      <c r="I4" s="16"/>
    </row>
    <row r="5" spans="1:10" ht="18.75" x14ac:dyDescent="0.3">
      <c r="A5" s="3" t="s">
        <v>134</v>
      </c>
      <c r="I5" s="16"/>
    </row>
    <row r="6" spans="1:10" ht="18.75" x14ac:dyDescent="0.3">
      <c r="A6" s="3" t="s">
        <v>25</v>
      </c>
      <c r="I6" s="16"/>
    </row>
    <row r="7" spans="1:10" ht="18.75" x14ac:dyDescent="0.3">
      <c r="A7" s="3" t="s">
        <v>282</v>
      </c>
      <c r="I7" s="16"/>
    </row>
    <row r="8" spans="1:10" x14ac:dyDescent="0.25">
      <c r="I8" s="16"/>
    </row>
    <row r="9" spans="1:10" x14ac:dyDescent="0.25">
      <c r="I9" s="16"/>
    </row>
    <row r="10" spans="1:10" ht="18.75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20" t="s">
        <v>8</v>
      </c>
      <c r="J10" s="4" t="s">
        <v>9</v>
      </c>
    </row>
    <row r="11" spans="1:10" ht="18.75" customHeight="1" x14ac:dyDescent="0.25">
      <c r="A11" s="13" t="s">
        <v>368</v>
      </c>
      <c r="B11" s="13" t="s">
        <v>345</v>
      </c>
      <c r="C11" s="13" t="s">
        <v>346</v>
      </c>
      <c r="D11" s="13" t="s">
        <v>347</v>
      </c>
      <c r="E11" s="13" t="s">
        <v>348</v>
      </c>
      <c r="F11" s="13" t="s">
        <v>349</v>
      </c>
      <c r="G11" s="13" t="s">
        <v>12</v>
      </c>
      <c r="H11" s="13">
        <v>225</v>
      </c>
      <c r="I11" s="21">
        <f>H11/340</f>
        <v>0.66176470588235292</v>
      </c>
      <c r="J11" s="13">
        <v>14</v>
      </c>
    </row>
    <row r="12" spans="1:10" ht="18.75" customHeight="1" x14ac:dyDescent="0.25">
      <c r="A12" s="13" t="s">
        <v>149</v>
      </c>
      <c r="B12" s="13" t="s">
        <v>105</v>
      </c>
      <c r="C12" s="13" t="s">
        <v>341</v>
      </c>
      <c r="D12" s="13" t="s">
        <v>342</v>
      </c>
      <c r="E12" s="13" t="s">
        <v>343</v>
      </c>
      <c r="F12" s="13" t="s">
        <v>344</v>
      </c>
      <c r="G12" s="13" t="s">
        <v>14</v>
      </c>
      <c r="H12" s="13">
        <v>216</v>
      </c>
      <c r="I12" s="21">
        <f>H12/340</f>
        <v>0.63529411764705879</v>
      </c>
      <c r="J12" s="13">
        <v>13</v>
      </c>
    </row>
    <row r="13" spans="1:10" ht="18.75" customHeight="1" x14ac:dyDescent="0.25">
      <c r="A13" s="13"/>
      <c r="B13" s="13"/>
      <c r="C13" s="13"/>
      <c r="D13" s="13"/>
      <c r="E13" s="13"/>
      <c r="F13" s="13"/>
      <c r="G13" s="13"/>
      <c r="H13" s="13"/>
      <c r="I13" s="21"/>
      <c r="J13" s="13"/>
    </row>
    <row r="14" spans="1:10" ht="18.75" customHeight="1" x14ac:dyDescent="0.25">
      <c r="A14" s="13"/>
      <c r="B14" s="13"/>
      <c r="C14" s="13"/>
      <c r="D14" s="13"/>
      <c r="E14" s="13"/>
      <c r="F14" s="13"/>
      <c r="G14" s="13"/>
      <c r="H14" s="13"/>
      <c r="I14" s="21"/>
      <c r="J14" s="13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2291-EAA4-4A8D-AD14-BF6FA2310047}">
  <dimension ref="A1:J13"/>
  <sheetViews>
    <sheetView workbookViewId="0">
      <selection activeCell="J11" sqref="J11"/>
    </sheetView>
  </sheetViews>
  <sheetFormatPr defaultRowHeight="15" x14ac:dyDescent="0.25"/>
  <cols>
    <col min="3" max="3" width="21.5703125" customWidth="1"/>
    <col min="5" max="5" width="23.140625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48</v>
      </c>
      <c r="I3" s="16"/>
    </row>
    <row r="4" spans="1:10" ht="18.75" x14ac:dyDescent="0.3">
      <c r="A4" s="3" t="s">
        <v>151</v>
      </c>
      <c r="I4" s="16"/>
    </row>
    <row r="5" spans="1:10" ht="18.75" x14ac:dyDescent="0.3">
      <c r="A5" s="3" t="s">
        <v>367</v>
      </c>
      <c r="I5" s="16"/>
    </row>
    <row r="6" spans="1:10" ht="18.75" x14ac:dyDescent="0.3">
      <c r="A6" s="3" t="s">
        <v>61</v>
      </c>
      <c r="I6" s="16"/>
    </row>
    <row r="7" spans="1:10" ht="18.75" x14ac:dyDescent="0.3">
      <c r="A7" s="3" t="s">
        <v>350</v>
      </c>
      <c r="I7" s="16"/>
    </row>
    <row r="8" spans="1:10" x14ac:dyDescent="0.25">
      <c r="I8" s="16"/>
    </row>
    <row r="9" spans="1:10" x14ac:dyDescent="0.25">
      <c r="I9" s="16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8" t="s">
        <v>8</v>
      </c>
      <c r="J10" s="6" t="s">
        <v>9</v>
      </c>
    </row>
    <row r="11" spans="1:10" ht="18.75" customHeight="1" x14ac:dyDescent="0.25">
      <c r="A11" s="14" t="s">
        <v>149</v>
      </c>
      <c r="B11" s="14">
        <v>29</v>
      </c>
      <c r="C11" s="14" t="s">
        <v>114</v>
      </c>
      <c r="D11" s="14" t="s">
        <v>115</v>
      </c>
      <c r="E11" s="14" t="s">
        <v>116</v>
      </c>
      <c r="F11" s="14" t="s">
        <v>117</v>
      </c>
      <c r="G11" s="14" t="s">
        <v>14</v>
      </c>
      <c r="H11" s="14">
        <v>124.5</v>
      </c>
      <c r="I11" s="19">
        <f>H11/180</f>
        <v>0.69166666666666665</v>
      </c>
      <c r="J11" s="14">
        <v>65.5</v>
      </c>
    </row>
    <row r="12" spans="1:10" ht="18.75" customHeight="1" x14ac:dyDescent="0.25">
      <c r="A12" s="13"/>
      <c r="B12" s="13"/>
      <c r="C12" s="13"/>
      <c r="D12" s="13"/>
      <c r="E12" s="13"/>
      <c r="F12" s="13"/>
      <c r="G12" s="13"/>
      <c r="H12" s="13"/>
      <c r="I12" s="21"/>
      <c r="J12" s="13"/>
    </row>
    <row r="13" spans="1:10" ht="18.75" customHeight="1" x14ac:dyDescent="0.25">
      <c r="A13" s="24"/>
      <c r="B13" s="1"/>
      <c r="C13" s="1"/>
      <c r="D13" s="1"/>
      <c r="E13" s="1"/>
      <c r="F13" s="1"/>
      <c r="G13" s="1"/>
      <c r="H13" s="1"/>
      <c r="I13" s="21"/>
      <c r="J13" s="1"/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EFA2-2ACC-423F-94A7-2FA80EC67A1F}">
  <dimension ref="A1:J16"/>
  <sheetViews>
    <sheetView workbookViewId="0">
      <selection activeCell="A13" sqref="A13"/>
    </sheetView>
  </sheetViews>
  <sheetFormatPr defaultRowHeight="15" x14ac:dyDescent="0.25"/>
  <cols>
    <col min="3" max="3" width="20.5703125" customWidth="1"/>
    <col min="5" max="5" width="27.5703125" customWidth="1"/>
    <col min="9" max="9" width="9.140625" style="16"/>
  </cols>
  <sheetData>
    <row r="1" spans="1:10" ht="18.75" x14ac:dyDescent="0.3">
      <c r="A1" s="3" t="s">
        <v>109</v>
      </c>
    </row>
    <row r="2" spans="1:10" ht="18.75" x14ac:dyDescent="0.3">
      <c r="A2" s="3" t="s">
        <v>10</v>
      </c>
    </row>
    <row r="3" spans="1:10" ht="18.75" x14ac:dyDescent="0.3">
      <c r="A3" s="3" t="s">
        <v>48</v>
      </c>
    </row>
    <row r="4" spans="1:10" ht="18.75" x14ac:dyDescent="0.3">
      <c r="A4" s="3" t="s">
        <v>151</v>
      </c>
    </row>
    <row r="5" spans="1:10" ht="18.75" x14ac:dyDescent="0.3">
      <c r="A5" s="3" t="s">
        <v>366</v>
      </c>
    </row>
    <row r="6" spans="1:10" ht="18.75" x14ac:dyDescent="0.3">
      <c r="A6" s="3" t="s">
        <v>61</v>
      </c>
    </row>
    <row r="7" spans="1:10" ht="18.75" x14ac:dyDescent="0.3">
      <c r="A7" s="3" t="s">
        <v>226</v>
      </c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8" t="s">
        <v>8</v>
      </c>
      <c r="J10" s="6" t="s">
        <v>9</v>
      </c>
    </row>
    <row r="11" spans="1:10" ht="18.75" customHeight="1" x14ac:dyDescent="0.25">
      <c r="A11" s="13" t="s">
        <v>149</v>
      </c>
      <c r="B11" s="13" t="s">
        <v>66</v>
      </c>
      <c r="C11" s="13" t="s">
        <v>245</v>
      </c>
      <c r="D11" s="13" t="s">
        <v>246</v>
      </c>
      <c r="E11" s="13" t="s">
        <v>247</v>
      </c>
      <c r="F11" s="13" t="s">
        <v>248</v>
      </c>
      <c r="G11" s="13" t="s">
        <v>14</v>
      </c>
      <c r="H11" s="13">
        <v>125.5</v>
      </c>
      <c r="I11" s="21">
        <f>H11/180</f>
        <v>0.69722222222222219</v>
      </c>
      <c r="J11" s="13">
        <v>64</v>
      </c>
    </row>
    <row r="12" spans="1:10" ht="18.75" customHeight="1" x14ac:dyDescent="0.25">
      <c r="A12" s="13" t="s">
        <v>371</v>
      </c>
      <c r="B12" s="13" t="s">
        <v>59</v>
      </c>
      <c r="C12" s="13" t="s">
        <v>249</v>
      </c>
      <c r="D12" s="13" t="s">
        <v>250</v>
      </c>
      <c r="E12" s="13" t="s">
        <v>251</v>
      </c>
      <c r="F12" s="13" t="s">
        <v>252</v>
      </c>
      <c r="G12" s="13" t="s">
        <v>13</v>
      </c>
      <c r="H12" s="13">
        <v>130</v>
      </c>
      <c r="I12" s="21">
        <f>H12/180</f>
        <v>0.72222222222222221</v>
      </c>
      <c r="J12" s="13">
        <v>69.5</v>
      </c>
    </row>
    <row r="13" spans="1:10" ht="18.75" customHeight="1" x14ac:dyDescent="0.25">
      <c r="A13" s="13" t="s">
        <v>372</v>
      </c>
      <c r="B13" s="13" t="s">
        <v>100</v>
      </c>
      <c r="C13" s="13" t="s">
        <v>136</v>
      </c>
      <c r="D13" s="13" t="s">
        <v>137</v>
      </c>
      <c r="E13" s="13" t="s">
        <v>138</v>
      </c>
      <c r="F13" s="13" t="s">
        <v>139</v>
      </c>
      <c r="G13" s="13" t="s">
        <v>13</v>
      </c>
      <c r="H13" s="13">
        <v>127.5</v>
      </c>
      <c r="I13" s="21">
        <f>H13/180</f>
        <v>0.70833333333333337</v>
      </c>
      <c r="J13" s="13">
        <v>65.5</v>
      </c>
    </row>
    <row r="14" spans="1:10" ht="18.75" customHeight="1" x14ac:dyDescent="0.25">
      <c r="A14" s="13"/>
      <c r="B14" s="13"/>
      <c r="C14" s="13"/>
      <c r="D14" s="13"/>
      <c r="E14" s="13"/>
      <c r="F14" s="13"/>
      <c r="G14" s="13"/>
      <c r="H14" s="13"/>
      <c r="I14" s="21"/>
      <c r="J14" s="13"/>
    </row>
    <row r="15" spans="1:10" ht="18.75" customHeight="1" x14ac:dyDescent="0.25">
      <c r="A15" s="13"/>
      <c r="B15" s="13"/>
      <c r="C15" s="13"/>
      <c r="D15" s="13"/>
      <c r="E15" s="13"/>
      <c r="F15" s="13"/>
      <c r="G15" s="13"/>
      <c r="H15" s="13"/>
      <c r="I15" s="21"/>
      <c r="J15" s="13"/>
    </row>
    <row r="16" spans="1:10" ht="18.75" customHeight="1" x14ac:dyDescent="0.25">
      <c r="A16" s="13"/>
      <c r="B16" s="13"/>
      <c r="C16" s="13"/>
      <c r="D16" s="13"/>
      <c r="E16" s="13"/>
      <c r="F16" s="13"/>
      <c r="G16" s="13"/>
      <c r="H16" s="13"/>
      <c r="I16" s="21"/>
      <c r="J16" s="13"/>
    </row>
  </sheetData>
  <sortState xmlns:xlrd2="http://schemas.microsoft.com/office/spreadsheetml/2017/richdata2" ref="A12:J15">
    <sortCondition ref="G12:G15" customList="Gold,Silver,Bronze"/>
    <sortCondition descending="1" ref="H12:H15"/>
  </sortState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05BE-91F4-460D-9F41-80D7B62DBADC}">
  <dimension ref="A1:J14"/>
  <sheetViews>
    <sheetView workbookViewId="0">
      <selection activeCell="A13" sqref="A13"/>
    </sheetView>
  </sheetViews>
  <sheetFormatPr defaultRowHeight="15" x14ac:dyDescent="0.25"/>
  <cols>
    <col min="3" max="3" width="20" customWidth="1"/>
    <col min="5" max="5" width="22.42578125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48</v>
      </c>
      <c r="I3" s="16"/>
    </row>
    <row r="4" spans="1:10" ht="18.75" x14ac:dyDescent="0.3">
      <c r="A4" s="3" t="s">
        <v>151</v>
      </c>
      <c r="I4" s="16"/>
    </row>
    <row r="5" spans="1:10" ht="18.75" x14ac:dyDescent="0.3">
      <c r="A5" s="3" t="s">
        <v>365</v>
      </c>
      <c r="I5" s="16"/>
    </row>
    <row r="6" spans="1:10" ht="18.75" x14ac:dyDescent="0.3">
      <c r="A6" s="3" t="s">
        <v>107</v>
      </c>
      <c r="I6" s="16"/>
    </row>
    <row r="7" spans="1:10" ht="18.75" x14ac:dyDescent="0.3">
      <c r="A7" s="3" t="s">
        <v>314</v>
      </c>
      <c r="I7" s="16"/>
    </row>
    <row r="8" spans="1:10" x14ac:dyDescent="0.25">
      <c r="I8" s="16"/>
    </row>
    <row r="9" spans="1:10" x14ac:dyDescent="0.25">
      <c r="I9" s="16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8" t="s">
        <v>8</v>
      </c>
      <c r="J10" s="6" t="s">
        <v>9</v>
      </c>
    </row>
    <row r="11" spans="1:10" ht="18.75" customHeight="1" x14ac:dyDescent="0.25">
      <c r="A11" s="13" t="s">
        <v>149</v>
      </c>
      <c r="B11" s="13" t="s">
        <v>33</v>
      </c>
      <c r="C11" s="13" t="s">
        <v>144</v>
      </c>
      <c r="D11" s="13" t="s">
        <v>145</v>
      </c>
      <c r="E11" s="13" t="s">
        <v>146</v>
      </c>
      <c r="F11" s="13" t="s">
        <v>147</v>
      </c>
      <c r="G11" s="13" t="s">
        <v>14</v>
      </c>
      <c r="H11" s="13">
        <v>189</v>
      </c>
      <c r="I11" s="21">
        <f t="shared" ref="I11" si="0">H11/260</f>
        <v>0.72692307692307689</v>
      </c>
      <c r="J11" s="13">
        <v>98</v>
      </c>
    </row>
    <row r="12" spans="1:10" ht="18.75" customHeight="1" x14ac:dyDescent="0.25">
      <c r="A12" s="13" t="s">
        <v>371</v>
      </c>
      <c r="B12" s="13" t="s">
        <v>118</v>
      </c>
      <c r="C12" s="13" t="s">
        <v>351</v>
      </c>
      <c r="D12" s="13" t="s">
        <v>352</v>
      </c>
      <c r="E12" s="13" t="s">
        <v>353</v>
      </c>
      <c r="F12" s="13" t="s">
        <v>354</v>
      </c>
      <c r="G12" s="13" t="s">
        <v>13</v>
      </c>
      <c r="H12" s="13">
        <v>171</v>
      </c>
      <c r="I12" s="21">
        <f>H12/260</f>
        <v>0.65769230769230769</v>
      </c>
      <c r="J12" s="13">
        <v>86.5</v>
      </c>
    </row>
    <row r="13" spans="1:10" ht="18.75" customHeight="1" x14ac:dyDescent="0.25">
      <c r="A13" s="13" t="s">
        <v>372</v>
      </c>
      <c r="B13" s="13" t="s">
        <v>39</v>
      </c>
      <c r="C13" s="13" t="s">
        <v>140</v>
      </c>
      <c r="D13" s="13" t="s">
        <v>141</v>
      </c>
      <c r="E13" s="13" t="s">
        <v>142</v>
      </c>
      <c r="F13" s="13" t="s">
        <v>143</v>
      </c>
      <c r="G13" s="13" t="s">
        <v>13</v>
      </c>
      <c r="H13" s="13">
        <v>164.5</v>
      </c>
      <c r="I13" s="21">
        <f>H13/260</f>
        <v>0.63269230769230766</v>
      </c>
      <c r="J13" s="13">
        <v>83</v>
      </c>
    </row>
    <row r="14" spans="1:10" ht="18.75" customHeight="1" x14ac:dyDescent="0.25">
      <c r="A14" s="13" t="s">
        <v>395</v>
      </c>
      <c r="B14" s="13" t="s">
        <v>79</v>
      </c>
      <c r="C14" s="13" t="s">
        <v>97</v>
      </c>
      <c r="D14" s="13" t="s">
        <v>98</v>
      </c>
      <c r="E14" s="13" t="s">
        <v>299</v>
      </c>
      <c r="F14" s="13" t="s">
        <v>300</v>
      </c>
      <c r="G14" s="13" t="s">
        <v>13</v>
      </c>
      <c r="H14" s="13" t="s">
        <v>395</v>
      </c>
      <c r="I14" s="21" t="s">
        <v>395</v>
      </c>
      <c r="J14" s="13" t="s">
        <v>395</v>
      </c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DF10E-D09E-408B-B2B3-7317DDC852DC}">
  <dimension ref="A1:J14"/>
  <sheetViews>
    <sheetView workbookViewId="0">
      <selection activeCell="A12" sqref="A12"/>
    </sheetView>
  </sheetViews>
  <sheetFormatPr defaultRowHeight="15" x14ac:dyDescent="0.25"/>
  <cols>
    <col min="3" max="3" width="20.85546875" customWidth="1"/>
    <col min="5" max="5" width="28.7109375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47</v>
      </c>
      <c r="I3" s="16"/>
    </row>
    <row r="4" spans="1:10" ht="18.75" x14ac:dyDescent="0.3">
      <c r="A4" s="3" t="s">
        <v>151</v>
      </c>
      <c r="I4" s="16"/>
    </row>
    <row r="5" spans="1:10" ht="18.75" x14ac:dyDescent="0.3">
      <c r="A5" s="3" t="s">
        <v>364</v>
      </c>
      <c r="I5" s="16"/>
    </row>
    <row r="6" spans="1:10" ht="18.75" x14ac:dyDescent="0.3">
      <c r="A6" s="3" t="s">
        <v>78</v>
      </c>
      <c r="I6" s="16"/>
    </row>
    <row r="7" spans="1:10" ht="18.75" x14ac:dyDescent="0.3">
      <c r="A7" s="3" t="s">
        <v>314</v>
      </c>
      <c r="I7" s="16"/>
    </row>
    <row r="8" spans="1:10" x14ac:dyDescent="0.25">
      <c r="I8" s="16"/>
    </row>
    <row r="9" spans="1:10" x14ac:dyDescent="0.25">
      <c r="I9" s="16"/>
    </row>
    <row r="10" spans="1:10" ht="20.100000000000001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8" t="s">
        <v>8</v>
      </c>
      <c r="J10" s="6" t="s">
        <v>9</v>
      </c>
    </row>
    <row r="11" spans="1:10" ht="20.100000000000001" customHeight="1" x14ac:dyDescent="0.25">
      <c r="A11" s="13" t="s">
        <v>371</v>
      </c>
      <c r="B11" s="13" t="s">
        <v>33</v>
      </c>
      <c r="C11" s="13" t="s">
        <v>144</v>
      </c>
      <c r="D11" s="13" t="s">
        <v>145</v>
      </c>
      <c r="E11" s="13" t="s">
        <v>146</v>
      </c>
      <c r="F11" s="13" t="s">
        <v>147</v>
      </c>
      <c r="G11" s="13" t="s">
        <v>13</v>
      </c>
      <c r="H11" s="13">
        <v>207.5</v>
      </c>
      <c r="I11" s="21">
        <f>H11/300</f>
        <v>0.69166666666666665</v>
      </c>
      <c r="J11" s="13">
        <v>105</v>
      </c>
    </row>
    <row r="12" spans="1:10" ht="20.100000000000001" customHeight="1" x14ac:dyDescent="0.25">
      <c r="A12" s="13" t="s">
        <v>372</v>
      </c>
      <c r="B12" s="13" t="s">
        <v>355</v>
      </c>
      <c r="C12" s="13" t="s">
        <v>356</v>
      </c>
      <c r="D12" s="13" t="s">
        <v>357</v>
      </c>
      <c r="E12" s="13" t="s">
        <v>358</v>
      </c>
      <c r="F12" s="13" t="s">
        <v>359</v>
      </c>
      <c r="G12" s="13" t="s">
        <v>13</v>
      </c>
      <c r="H12" s="13">
        <v>195.5</v>
      </c>
      <c r="I12" s="21">
        <f>H12/300</f>
        <v>0.65166666666666662</v>
      </c>
      <c r="J12" s="13">
        <v>99</v>
      </c>
    </row>
    <row r="13" spans="1:10" ht="20.100000000000001" customHeight="1" x14ac:dyDescent="0.25">
      <c r="A13" s="13"/>
      <c r="B13" s="13"/>
      <c r="C13" s="13"/>
      <c r="D13" s="13"/>
      <c r="E13" s="13"/>
      <c r="F13" s="13"/>
      <c r="G13" s="13"/>
      <c r="H13" s="13"/>
      <c r="I13" s="21"/>
      <c r="J13" s="13"/>
    </row>
    <row r="14" spans="1:10" ht="20.100000000000001" customHeight="1" x14ac:dyDescent="0.25">
      <c r="A14" s="13"/>
      <c r="B14" s="13"/>
      <c r="C14" s="13"/>
      <c r="D14" s="13"/>
      <c r="E14" s="13"/>
      <c r="F14" s="13"/>
      <c r="G14" s="13"/>
      <c r="H14" s="13"/>
      <c r="I14" s="21"/>
      <c r="J14" s="13"/>
    </row>
  </sheetData>
  <sortState xmlns:xlrd2="http://schemas.microsoft.com/office/spreadsheetml/2017/richdata2" ref="A11:J14">
    <sortCondition ref="G11:G14" customList="Gold,Silver,Bronze"/>
    <sortCondition descending="1" ref="H11:H14"/>
  </sortState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0FBD-833F-4424-9CA8-7C4ECAF678F4}">
  <dimension ref="A1:J16"/>
  <sheetViews>
    <sheetView workbookViewId="0">
      <selection activeCell="A11" sqref="A11"/>
    </sheetView>
  </sheetViews>
  <sheetFormatPr defaultRowHeight="15" x14ac:dyDescent="0.25"/>
  <cols>
    <col min="3" max="3" width="21.42578125" customWidth="1"/>
    <col min="5" max="5" width="17.28515625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47</v>
      </c>
      <c r="I3" s="16"/>
    </row>
    <row r="4" spans="1:10" ht="18.75" x14ac:dyDescent="0.3">
      <c r="A4" s="3" t="s">
        <v>151</v>
      </c>
      <c r="I4" s="16"/>
    </row>
    <row r="5" spans="1:10" ht="18.75" x14ac:dyDescent="0.3">
      <c r="A5" s="3" t="s">
        <v>363</v>
      </c>
      <c r="I5" s="16"/>
    </row>
    <row r="6" spans="1:10" ht="18.75" x14ac:dyDescent="0.3">
      <c r="A6" s="3" t="s">
        <v>78</v>
      </c>
      <c r="I6" s="16"/>
    </row>
    <row r="7" spans="1:10" ht="18.75" x14ac:dyDescent="0.3">
      <c r="A7" s="3" t="s">
        <v>314</v>
      </c>
      <c r="I7" s="16"/>
    </row>
    <row r="8" spans="1:10" x14ac:dyDescent="0.25">
      <c r="I8" s="16"/>
    </row>
    <row r="9" spans="1:10" x14ac:dyDescent="0.25">
      <c r="I9" s="16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8" t="s">
        <v>8</v>
      </c>
      <c r="J10" s="6" t="s">
        <v>9</v>
      </c>
    </row>
    <row r="11" spans="1:10" ht="18.75" customHeight="1" x14ac:dyDescent="0.25">
      <c r="A11" s="13" t="s">
        <v>371</v>
      </c>
      <c r="B11" s="13" t="s">
        <v>131</v>
      </c>
      <c r="C11" s="13" t="s">
        <v>245</v>
      </c>
      <c r="D11" s="13" t="s">
        <v>246</v>
      </c>
      <c r="E11" s="13" t="s">
        <v>360</v>
      </c>
      <c r="F11" s="13" t="s">
        <v>361</v>
      </c>
      <c r="G11" s="13" t="s">
        <v>13</v>
      </c>
      <c r="H11" s="13">
        <v>198.5</v>
      </c>
      <c r="I11" s="21">
        <f>H11/300</f>
        <v>0.66166666666666663</v>
      </c>
      <c r="J11" s="13">
        <v>100.5</v>
      </c>
    </row>
    <row r="12" spans="1:10" ht="18.75" customHeight="1" x14ac:dyDescent="0.25">
      <c r="A12" s="13"/>
      <c r="B12" s="13"/>
      <c r="C12" s="13"/>
      <c r="D12" s="13"/>
      <c r="E12" s="13"/>
      <c r="F12" s="13"/>
      <c r="G12" s="13"/>
      <c r="H12" s="13"/>
      <c r="I12" s="21"/>
      <c r="J12" s="13"/>
    </row>
    <row r="13" spans="1:10" ht="18.75" customHeight="1" x14ac:dyDescent="0.25">
      <c r="A13" s="13"/>
      <c r="B13" s="13"/>
      <c r="C13" s="13"/>
      <c r="D13" s="13"/>
      <c r="E13" s="13"/>
      <c r="F13" s="13"/>
      <c r="G13" s="13"/>
      <c r="H13" s="13"/>
      <c r="I13" s="21"/>
      <c r="J13" s="13"/>
    </row>
    <row r="14" spans="1:10" ht="18.75" customHeight="1" x14ac:dyDescent="0.25">
      <c r="A14" s="13"/>
      <c r="B14" s="13"/>
      <c r="C14" s="13"/>
      <c r="D14" s="13"/>
      <c r="E14" s="13"/>
      <c r="F14" s="13"/>
      <c r="G14" s="13"/>
      <c r="H14" s="13"/>
      <c r="I14" s="21"/>
      <c r="J14" s="13"/>
    </row>
    <row r="15" spans="1:10" ht="18.75" customHeight="1" x14ac:dyDescent="0.25">
      <c r="A15" s="13"/>
      <c r="B15" s="13"/>
      <c r="C15" s="13"/>
      <c r="D15" s="13"/>
      <c r="E15" s="13"/>
      <c r="F15" s="13"/>
      <c r="G15" s="13"/>
      <c r="H15" s="13"/>
      <c r="I15" s="21"/>
      <c r="J15" s="13"/>
    </row>
    <row r="16" spans="1:10" ht="18.75" customHeight="1" x14ac:dyDescent="0.25">
      <c r="A16" s="13"/>
      <c r="B16" s="13"/>
      <c r="C16" s="13"/>
      <c r="D16" s="13"/>
      <c r="E16" s="13"/>
      <c r="F16" s="13"/>
      <c r="G16" s="13"/>
      <c r="H16" s="15"/>
      <c r="I16" s="23"/>
      <c r="J16" s="15"/>
    </row>
  </sheetData>
  <sortState xmlns:xlrd2="http://schemas.microsoft.com/office/spreadsheetml/2017/richdata2" ref="A11:J15">
    <sortCondition ref="G11:G15" customList="Gold,Silver,Bronze"/>
    <sortCondition descending="1" ref="H11:H1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topLeftCell="A8" workbookViewId="0">
      <selection activeCell="I22" sqref="I22"/>
    </sheetView>
  </sheetViews>
  <sheetFormatPr defaultRowHeight="15" x14ac:dyDescent="0.25"/>
  <cols>
    <col min="1" max="2" width="9.28515625" bestFit="1" customWidth="1"/>
    <col min="3" max="3" width="20.28515625" customWidth="1"/>
    <col min="4" max="4" width="11.28515625" bestFit="1" customWidth="1"/>
    <col min="5" max="5" width="24.140625" customWidth="1"/>
    <col min="8" max="8" width="11.140625" bestFit="1" customWidth="1"/>
    <col min="9" max="9" width="10" style="16" bestFit="1" customWidth="1"/>
    <col min="11" max="11" width="12.140625" customWidth="1"/>
  </cols>
  <sheetData>
    <row r="1" spans="1:10" ht="18.75" x14ac:dyDescent="0.3">
      <c r="A1" s="3" t="s">
        <v>109</v>
      </c>
    </row>
    <row r="2" spans="1:10" ht="18.75" x14ac:dyDescent="0.3">
      <c r="A2" s="3" t="s">
        <v>10</v>
      </c>
    </row>
    <row r="3" spans="1:10" ht="18.75" x14ac:dyDescent="0.3">
      <c r="A3" s="3" t="s">
        <v>47</v>
      </c>
    </row>
    <row r="4" spans="1:10" ht="18.75" x14ac:dyDescent="0.3">
      <c r="A4" s="3" t="s">
        <v>151</v>
      </c>
    </row>
    <row r="5" spans="1:10" ht="18.75" x14ac:dyDescent="0.3">
      <c r="A5" s="3" t="s">
        <v>16</v>
      </c>
    </row>
    <row r="6" spans="1:10" ht="18.75" x14ac:dyDescent="0.3">
      <c r="A6" s="3" t="s">
        <v>17</v>
      </c>
    </row>
    <row r="7" spans="1:10" ht="18.75" x14ac:dyDescent="0.3">
      <c r="A7" s="3" t="s">
        <v>193</v>
      </c>
    </row>
    <row r="9" spans="1:10" x14ac:dyDescent="0.25">
      <c r="A9" s="2"/>
      <c r="B9" s="2"/>
      <c r="C9" s="2"/>
      <c r="D9" s="2"/>
      <c r="E9" s="2"/>
      <c r="F9" s="2"/>
      <c r="G9" s="2"/>
      <c r="H9" s="2"/>
      <c r="I9" s="17"/>
      <c r="J9" s="2"/>
    </row>
    <row r="10" spans="1:10" ht="18.75" customHeight="1" x14ac:dyDescent="0.25">
      <c r="A10" s="6" t="s">
        <v>27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8" t="s">
        <v>8</v>
      </c>
      <c r="J10" s="6" t="s">
        <v>9</v>
      </c>
    </row>
    <row r="11" spans="1:10" ht="18.75" customHeight="1" x14ac:dyDescent="0.25">
      <c r="A11" s="13" t="s">
        <v>376</v>
      </c>
      <c r="B11" s="13" t="s">
        <v>77</v>
      </c>
      <c r="C11" s="13" t="s">
        <v>62</v>
      </c>
      <c r="D11" s="13" t="s">
        <v>63</v>
      </c>
      <c r="E11" s="13" t="s">
        <v>210</v>
      </c>
      <c r="F11" s="13" t="s">
        <v>211</v>
      </c>
      <c r="G11" s="13" t="s">
        <v>12</v>
      </c>
      <c r="H11" s="14">
        <v>178.5</v>
      </c>
      <c r="I11" s="19">
        <f>H11/240</f>
        <v>0.74375000000000002</v>
      </c>
      <c r="J11" s="14">
        <v>75</v>
      </c>
    </row>
    <row r="12" spans="1:10" ht="18.75" customHeight="1" x14ac:dyDescent="0.25">
      <c r="A12" s="13" t="s">
        <v>383</v>
      </c>
      <c r="B12" s="13" t="s">
        <v>74</v>
      </c>
      <c r="C12" s="13" t="s">
        <v>62</v>
      </c>
      <c r="D12" s="13" t="s">
        <v>63</v>
      </c>
      <c r="E12" s="13" t="s">
        <v>216</v>
      </c>
      <c r="F12" s="13" t="s">
        <v>217</v>
      </c>
      <c r="G12" s="13" t="s">
        <v>12</v>
      </c>
      <c r="H12" s="14">
        <v>178</v>
      </c>
      <c r="I12" s="19">
        <f>H12/240</f>
        <v>0.7416666666666667</v>
      </c>
      <c r="J12" s="14">
        <v>74</v>
      </c>
    </row>
    <row r="13" spans="1:10" ht="18.75" customHeight="1" x14ac:dyDescent="0.25">
      <c r="A13" s="13" t="s">
        <v>370</v>
      </c>
      <c r="B13" s="13" t="s">
        <v>57</v>
      </c>
      <c r="C13" s="13" t="s">
        <v>222</v>
      </c>
      <c r="D13" s="13" t="s">
        <v>223</v>
      </c>
      <c r="E13" s="13" t="s">
        <v>224</v>
      </c>
      <c r="F13" s="13" t="s">
        <v>225</v>
      </c>
      <c r="G13" s="13" t="s">
        <v>12</v>
      </c>
      <c r="H13" s="14">
        <v>166.5</v>
      </c>
      <c r="I13" s="19">
        <f>H13/240</f>
        <v>0.69374999999999998</v>
      </c>
      <c r="J13" s="14">
        <v>69</v>
      </c>
    </row>
    <row r="14" spans="1:10" ht="18.75" customHeight="1" x14ac:dyDescent="0.25">
      <c r="A14" s="13" t="s">
        <v>384</v>
      </c>
      <c r="B14" s="13" t="s">
        <v>81</v>
      </c>
      <c r="C14" s="13" t="s">
        <v>110</v>
      </c>
      <c r="D14" s="13" t="s">
        <v>111</v>
      </c>
      <c r="E14" s="13" t="s">
        <v>112</v>
      </c>
      <c r="F14" s="13" t="s">
        <v>113</v>
      </c>
      <c r="G14" s="13" t="s">
        <v>12</v>
      </c>
      <c r="H14" s="14">
        <v>162.5</v>
      </c>
      <c r="I14" s="19">
        <f>H14/240</f>
        <v>0.67708333333333337</v>
      </c>
      <c r="J14" s="14">
        <v>68</v>
      </c>
    </row>
    <row r="15" spans="1:10" ht="18.75" customHeight="1" x14ac:dyDescent="0.25">
      <c r="A15" s="13" t="s">
        <v>385</v>
      </c>
      <c r="B15" s="13" t="s">
        <v>64</v>
      </c>
      <c r="C15" s="13" t="s">
        <v>169</v>
      </c>
      <c r="D15" s="13" t="s">
        <v>170</v>
      </c>
      <c r="E15" s="13" t="s">
        <v>171</v>
      </c>
      <c r="F15" s="13" t="s">
        <v>172</v>
      </c>
      <c r="G15" s="13" t="s">
        <v>12</v>
      </c>
      <c r="H15" s="14">
        <v>152.5</v>
      </c>
      <c r="I15" s="19">
        <f>H15/240</f>
        <v>0.63541666666666663</v>
      </c>
      <c r="J15" s="14">
        <v>65</v>
      </c>
    </row>
    <row r="16" spans="1:10" ht="18.75" customHeight="1" x14ac:dyDescent="0.25">
      <c r="A16" s="13" t="s">
        <v>386</v>
      </c>
      <c r="B16" s="13" t="s">
        <v>75</v>
      </c>
      <c r="C16" s="13" t="s">
        <v>176</v>
      </c>
      <c r="D16" s="13" t="s">
        <v>177</v>
      </c>
      <c r="E16" s="13" t="s">
        <v>178</v>
      </c>
      <c r="F16" s="13" t="s">
        <v>133</v>
      </c>
      <c r="G16" s="13" t="s">
        <v>12</v>
      </c>
      <c r="H16" s="14">
        <v>152.5</v>
      </c>
      <c r="I16" s="19">
        <f>H16/240</f>
        <v>0.63541666666666663</v>
      </c>
      <c r="J16" s="14">
        <v>63</v>
      </c>
    </row>
    <row r="17" spans="1:10" ht="18.75" customHeight="1" x14ac:dyDescent="0.25">
      <c r="A17" s="13" t="s">
        <v>149</v>
      </c>
      <c r="B17" s="13" t="s">
        <v>135</v>
      </c>
      <c r="C17" s="13" t="s">
        <v>198</v>
      </c>
      <c r="D17" s="13" t="s">
        <v>199</v>
      </c>
      <c r="E17" s="13" t="s">
        <v>200</v>
      </c>
      <c r="F17" s="13" t="s">
        <v>201</v>
      </c>
      <c r="G17" s="13" t="s">
        <v>14</v>
      </c>
      <c r="H17" s="14">
        <v>166</v>
      </c>
      <c r="I17" s="19">
        <f>H17/240</f>
        <v>0.69166666666666665</v>
      </c>
      <c r="J17" s="14">
        <v>69</v>
      </c>
    </row>
    <row r="18" spans="1:10" ht="18.75" customHeight="1" x14ac:dyDescent="0.25">
      <c r="A18" s="13" t="s">
        <v>377</v>
      </c>
      <c r="B18" s="13" t="s">
        <v>24</v>
      </c>
      <c r="C18" s="13" t="s">
        <v>153</v>
      </c>
      <c r="D18" s="13" t="s">
        <v>154</v>
      </c>
      <c r="E18" s="13" t="s">
        <v>155</v>
      </c>
      <c r="F18" s="13" t="s">
        <v>156</v>
      </c>
      <c r="G18" s="13" t="s">
        <v>14</v>
      </c>
      <c r="H18" s="14">
        <v>165</v>
      </c>
      <c r="I18" s="19">
        <f>H18/240</f>
        <v>0.6875</v>
      </c>
      <c r="J18" s="14">
        <v>68</v>
      </c>
    </row>
    <row r="19" spans="1:10" ht="18.75" customHeight="1" x14ac:dyDescent="0.25">
      <c r="A19" s="13" t="s">
        <v>378</v>
      </c>
      <c r="B19" s="13" t="s">
        <v>24</v>
      </c>
      <c r="C19" s="13" t="s">
        <v>153</v>
      </c>
      <c r="D19" s="13" t="s">
        <v>154</v>
      </c>
      <c r="E19" s="13" t="s">
        <v>191</v>
      </c>
      <c r="F19" s="13" t="s">
        <v>192</v>
      </c>
      <c r="G19" s="13" t="s">
        <v>14</v>
      </c>
      <c r="H19" s="14">
        <v>164</v>
      </c>
      <c r="I19" s="19">
        <f>H19/240</f>
        <v>0.68333333333333335</v>
      </c>
      <c r="J19" s="14">
        <v>69</v>
      </c>
    </row>
    <row r="20" spans="1:10" ht="18.75" customHeight="1" x14ac:dyDescent="0.25">
      <c r="A20" s="13" t="s">
        <v>379</v>
      </c>
      <c r="B20" s="13" t="s">
        <v>58</v>
      </c>
      <c r="C20" s="13" t="s">
        <v>218</v>
      </c>
      <c r="D20" s="13" t="s">
        <v>219</v>
      </c>
      <c r="E20" s="13" t="s">
        <v>220</v>
      </c>
      <c r="F20" s="13" t="s">
        <v>221</v>
      </c>
      <c r="G20" s="13" t="s">
        <v>14</v>
      </c>
      <c r="H20" s="14">
        <v>164</v>
      </c>
      <c r="I20" s="19">
        <f>H20/240</f>
        <v>0.68333333333333335</v>
      </c>
      <c r="J20" s="14">
        <v>68</v>
      </c>
    </row>
    <row r="21" spans="1:10" ht="18.75" customHeight="1" x14ac:dyDescent="0.25">
      <c r="A21" s="13" t="s">
        <v>380</v>
      </c>
      <c r="B21" s="13" t="s">
        <v>43</v>
      </c>
      <c r="C21" s="13" t="s">
        <v>179</v>
      </c>
      <c r="D21" s="13" t="s">
        <v>180</v>
      </c>
      <c r="E21" s="13" t="s">
        <v>181</v>
      </c>
      <c r="F21" s="13" t="s">
        <v>182</v>
      </c>
      <c r="G21" s="13" t="s">
        <v>14</v>
      </c>
      <c r="H21" s="14">
        <v>161.5</v>
      </c>
      <c r="I21" s="19">
        <f>H21/240</f>
        <v>0.67291666666666672</v>
      </c>
      <c r="J21" s="14">
        <v>68</v>
      </c>
    </row>
    <row r="22" spans="1:10" ht="18.75" customHeight="1" x14ac:dyDescent="0.25">
      <c r="A22" s="13" t="s">
        <v>387</v>
      </c>
      <c r="B22" s="13" t="s">
        <v>28</v>
      </c>
      <c r="C22" s="13" t="s">
        <v>212</v>
      </c>
      <c r="D22" s="13" t="s">
        <v>213</v>
      </c>
      <c r="E22" s="13" t="s">
        <v>214</v>
      </c>
      <c r="F22" s="13" t="s">
        <v>215</v>
      </c>
      <c r="G22" s="13" t="s">
        <v>14</v>
      </c>
      <c r="H22" s="14">
        <v>161.5</v>
      </c>
      <c r="I22" s="19">
        <v>0.67290000000000005</v>
      </c>
      <c r="J22" s="14">
        <v>67</v>
      </c>
    </row>
    <row r="23" spans="1:10" ht="18.75" customHeight="1" x14ac:dyDescent="0.25">
      <c r="A23" s="13" t="s">
        <v>388</v>
      </c>
      <c r="B23" s="13" t="s">
        <v>36</v>
      </c>
      <c r="C23" s="13" t="s">
        <v>183</v>
      </c>
      <c r="D23" s="13" t="s">
        <v>184</v>
      </c>
      <c r="E23" s="13" t="s">
        <v>185</v>
      </c>
      <c r="F23" s="13" t="s">
        <v>186</v>
      </c>
      <c r="G23" s="13" t="s">
        <v>14</v>
      </c>
      <c r="H23" s="14">
        <v>159.5</v>
      </c>
      <c r="I23" s="19">
        <f>H23/240</f>
        <v>0.6645833333333333</v>
      </c>
      <c r="J23" s="14">
        <v>57</v>
      </c>
    </row>
    <row r="24" spans="1:10" ht="18.75" customHeight="1" x14ac:dyDescent="0.25">
      <c r="A24" s="13" t="s">
        <v>389</v>
      </c>
      <c r="B24" s="13" t="s">
        <v>132</v>
      </c>
      <c r="C24" s="13" t="s">
        <v>165</v>
      </c>
      <c r="D24" s="13" t="s">
        <v>166</v>
      </c>
      <c r="E24" s="13" t="s">
        <v>167</v>
      </c>
      <c r="F24" s="13" t="s">
        <v>168</v>
      </c>
      <c r="G24" s="13" t="s">
        <v>14</v>
      </c>
      <c r="H24" s="14">
        <v>158.5</v>
      </c>
      <c r="I24" s="19">
        <f>H24/240</f>
        <v>0.66041666666666665</v>
      </c>
      <c r="J24" s="14">
        <v>66</v>
      </c>
    </row>
    <row r="25" spans="1:10" ht="18.75" customHeight="1" x14ac:dyDescent="0.25">
      <c r="A25" s="13" t="s">
        <v>390</v>
      </c>
      <c r="B25" s="13" t="s">
        <v>37</v>
      </c>
      <c r="C25" s="28" t="s">
        <v>114</v>
      </c>
      <c r="D25" s="13" t="s">
        <v>115</v>
      </c>
      <c r="E25" s="13" t="s">
        <v>116</v>
      </c>
      <c r="F25" s="13" t="s">
        <v>117</v>
      </c>
      <c r="G25" s="13" t="s">
        <v>14</v>
      </c>
      <c r="H25" s="14">
        <v>158</v>
      </c>
      <c r="I25" s="19">
        <f>H25/240</f>
        <v>0.65833333333333333</v>
      </c>
      <c r="J25" s="14">
        <v>66</v>
      </c>
    </row>
    <row r="26" spans="1:10" ht="18.75" customHeight="1" x14ac:dyDescent="0.25">
      <c r="A26" s="13" t="s">
        <v>371</v>
      </c>
      <c r="B26" s="13" t="s">
        <v>45</v>
      </c>
      <c r="C26" s="13" t="s">
        <v>173</v>
      </c>
      <c r="D26" s="13" t="s">
        <v>174</v>
      </c>
      <c r="E26" s="13" t="s">
        <v>175</v>
      </c>
      <c r="F26" s="13" t="s">
        <v>174</v>
      </c>
      <c r="G26" s="13" t="s">
        <v>13</v>
      </c>
      <c r="H26" s="14">
        <v>164</v>
      </c>
      <c r="I26" s="19">
        <f>H26/240</f>
        <v>0.68333333333333335</v>
      </c>
      <c r="J26" s="14">
        <v>68</v>
      </c>
    </row>
    <row r="27" spans="1:10" ht="18.75" customHeight="1" x14ac:dyDescent="0.25">
      <c r="A27" s="13" t="s">
        <v>382</v>
      </c>
      <c r="B27" s="13" t="s">
        <v>148</v>
      </c>
      <c r="C27" s="13" t="s">
        <v>202</v>
      </c>
      <c r="D27" s="13" t="s">
        <v>203</v>
      </c>
      <c r="E27" s="13" t="s">
        <v>204</v>
      </c>
      <c r="F27" s="13" t="s">
        <v>205</v>
      </c>
      <c r="G27" s="13" t="s">
        <v>13</v>
      </c>
      <c r="H27" s="14">
        <v>160.5</v>
      </c>
      <c r="I27" s="19">
        <f>H27/240</f>
        <v>0.66874999999999996</v>
      </c>
      <c r="J27" s="14">
        <v>67</v>
      </c>
    </row>
    <row r="28" spans="1:10" ht="18.75" customHeight="1" x14ac:dyDescent="0.25">
      <c r="A28" s="13" t="s">
        <v>382</v>
      </c>
      <c r="B28" s="13" t="s">
        <v>30</v>
      </c>
      <c r="C28" s="13" t="s">
        <v>161</v>
      </c>
      <c r="D28" s="13" t="s">
        <v>162</v>
      </c>
      <c r="E28" s="13" t="s">
        <v>163</v>
      </c>
      <c r="F28" s="13" t="s">
        <v>164</v>
      </c>
      <c r="G28" s="13" t="s">
        <v>13</v>
      </c>
      <c r="H28" s="14">
        <v>160.5</v>
      </c>
      <c r="I28" s="19">
        <f>H28/240</f>
        <v>0.66874999999999996</v>
      </c>
      <c r="J28" s="14">
        <v>67</v>
      </c>
    </row>
    <row r="29" spans="1:10" ht="18.75" customHeight="1" x14ac:dyDescent="0.25">
      <c r="A29" s="13" t="s">
        <v>381</v>
      </c>
      <c r="B29" s="13" t="s">
        <v>38</v>
      </c>
      <c r="C29" s="13" t="s">
        <v>194</v>
      </c>
      <c r="D29" s="13" t="s">
        <v>195</v>
      </c>
      <c r="E29" s="13" t="s">
        <v>196</v>
      </c>
      <c r="F29" s="13" t="s">
        <v>197</v>
      </c>
      <c r="G29" s="13" t="s">
        <v>13</v>
      </c>
      <c r="H29" s="25" t="s">
        <v>381</v>
      </c>
      <c r="I29" s="19" t="s">
        <v>381</v>
      </c>
      <c r="J29" s="25" t="s">
        <v>381</v>
      </c>
    </row>
    <row r="30" spans="1:10" ht="18.75" customHeight="1" x14ac:dyDescent="0.25">
      <c r="A30" s="13" t="s">
        <v>381</v>
      </c>
      <c r="B30" s="13" t="s">
        <v>23</v>
      </c>
      <c r="C30" s="13" t="s">
        <v>206</v>
      </c>
      <c r="D30" s="13" t="s">
        <v>207</v>
      </c>
      <c r="E30" s="13" t="s">
        <v>208</v>
      </c>
      <c r="F30" s="13" t="s">
        <v>209</v>
      </c>
      <c r="G30" s="13" t="s">
        <v>14</v>
      </c>
      <c r="H30" s="14" t="s">
        <v>381</v>
      </c>
      <c r="I30" s="19" t="s">
        <v>381</v>
      </c>
      <c r="J30" s="14" t="s">
        <v>381</v>
      </c>
    </row>
  </sheetData>
  <sortState xmlns:xlrd2="http://schemas.microsoft.com/office/spreadsheetml/2017/richdata2" ref="A11:J28">
    <sortCondition ref="G11:G28" customList="Gold,Silver,Bronze"/>
    <sortCondition descending="1" ref="H11:H28"/>
  </sortState>
  <pageMargins left="0.7" right="0.7" top="0.75" bottom="0.75" header="0.3" footer="0.3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6F80-E517-43E5-A83D-7A5C92187990}">
  <dimension ref="A1:J16"/>
  <sheetViews>
    <sheetView tabSelected="1" workbookViewId="0">
      <selection activeCell="A11" sqref="A11"/>
    </sheetView>
  </sheetViews>
  <sheetFormatPr defaultRowHeight="15" x14ac:dyDescent="0.25"/>
  <cols>
    <col min="3" max="3" width="19.140625" customWidth="1"/>
    <col min="5" max="5" width="23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47</v>
      </c>
      <c r="I3" s="16"/>
    </row>
    <row r="4" spans="1:10" ht="18.75" x14ac:dyDescent="0.3">
      <c r="A4" s="3" t="s">
        <v>108</v>
      </c>
      <c r="I4" s="16"/>
    </row>
    <row r="5" spans="1:10" ht="18.75" x14ac:dyDescent="0.3">
      <c r="A5" s="3" t="s">
        <v>362</v>
      </c>
      <c r="I5" s="16"/>
    </row>
    <row r="6" spans="1:10" ht="18.75" x14ac:dyDescent="0.3">
      <c r="A6" s="3" t="s">
        <v>150</v>
      </c>
      <c r="I6" s="16"/>
    </row>
    <row r="7" spans="1:10" ht="18.75" x14ac:dyDescent="0.3">
      <c r="A7" s="3" t="s">
        <v>331</v>
      </c>
      <c r="I7" s="16"/>
    </row>
    <row r="8" spans="1:10" x14ac:dyDescent="0.25">
      <c r="I8" s="16"/>
    </row>
    <row r="9" spans="1:10" x14ac:dyDescent="0.25">
      <c r="I9" s="16"/>
    </row>
    <row r="10" spans="1:10" ht="18.7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8" t="s">
        <v>8</v>
      </c>
      <c r="J10" s="6" t="s">
        <v>9</v>
      </c>
    </row>
    <row r="11" spans="1:10" ht="18.75" customHeight="1" x14ac:dyDescent="0.25">
      <c r="A11" s="13" t="s">
        <v>371</v>
      </c>
      <c r="B11" s="13" t="s">
        <v>35</v>
      </c>
      <c r="C11" s="13" t="s">
        <v>101</v>
      </c>
      <c r="D11" s="13" t="s">
        <v>102</v>
      </c>
      <c r="E11" s="13" t="s">
        <v>103</v>
      </c>
      <c r="F11" s="13" t="s">
        <v>104</v>
      </c>
      <c r="G11" s="13" t="s">
        <v>13</v>
      </c>
      <c r="H11" s="13">
        <v>282</v>
      </c>
      <c r="I11" s="21">
        <f>H11/400</f>
        <v>0.70499999999999996</v>
      </c>
      <c r="J11" s="13">
        <v>150</v>
      </c>
    </row>
    <row r="12" spans="1:10" ht="18.75" customHeight="1" x14ac:dyDescent="0.25">
      <c r="A12" s="13"/>
      <c r="B12" s="13"/>
      <c r="C12" s="13"/>
      <c r="D12" s="13"/>
      <c r="E12" s="13"/>
      <c r="F12" s="13"/>
      <c r="G12" s="13"/>
      <c r="H12" s="13"/>
      <c r="I12" s="21"/>
      <c r="J12" s="13"/>
    </row>
    <row r="13" spans="1:10" ht="18.75" customHeight="1" x14ac:dyDescent="0.25">
      <c r="A13" s="13"/>
      <c r="B13" s="13"/>
      <c r="C13" s="13"/>
      <c r="D13" s="13"/>
      <c r="E13" s="13"/>
      <c r="F13" s="13"/>
      <c r="G13" s="13"/>
      <c r="H13" s="13"/>
      <c r="I13" s="21"/>
      <c r="J13" s="13"/>
    </row>
    <row r="14" spans="1:10" ht="18.75" customHeight="1" x14ac:dyDescent="0.25">
      <c r="A14" s="13"/>
      <c r="B14" s="13"/>
      <c r="C14" s="13"/>
      <c r="D14" s="13"/>
      <c r="E14" s="13"/>
      <c r="F14" s="13"/>
      <c r="G14" s="13"/>
      <c r="H14" s="13"/>
      <c r="I14" s="21"/>
      <c r="J14" s="13"/>
    </row>
    <row r="15" spans="1:10" ht="18.75" customHeight="1" x14ac:dyDescent="0.25">
      <c r="A15" s="13"/>
      <c r="B15" s="13"/>
      <c r="C15" s="13"/>
      <c r="D15" s="13"/>
      <c r="E15" s="13"/>
      <c r="F15" s="13"/>
      <c r="G15" s="13"/>
      <c r="H15" s="13"/>
      <c r="I15" s="21"/>
      <c r="J15" s="13"/>
    </row>
    <row r="16" spans="1:10" ht="18.75" customHeight="1" x14ac:dyDescent="0.25">
      <c r="A16" s="13"/>
      <c r="B16" s="13"/>
      <c r="C16" s="13"/>
      <c r="D16" s="13"/>
      <c r="E16" s="13"/>
      <c r="F16" s="13"/>
      <c r="G16" s="13"/>
      <c r="H16" s="13"/>
      <c r="I16" s="21"/>
      <c r="J16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opLeftCell="A7" workbookViewId="0">
      <selection activeCell="A16" sqref="A16"/>
    </sheetView>
  </sheetViews>
  <sheetFormatPr defaultRowHeight="15" x14ac:dyDescent="0.25"/>
  <cols>
    <col min="3" max="3" width="22.140625" customWidth="1"/>
    <col min="4" max="4" width="12.140625" customWidth="1"/>
    <col min="5" max="5" width="25.7109375" customWidth="1"/>
    <col min="9" max="9" width="9.140625" style="16"/>
  </cols>
  <sheetData>
    <row r="1" spans="1:10" ht="18.75" x14ac:dyDescent="0.3">
      <c r="A1" s="3" t="s">
        <v>109</v>
      </c>
    </row>
    <row r="2" spans="1:10" ht="18.75" x14ac:dyDescent="0.3">
      <c r="A2" s="3" t="s">
        <v>18</v>
      </c>
    </row>
    <row r="3" spans="1:10" ht="18.75" x14ac:dyDescent="0.3">
      <c r="A3" s="3" t="s">
        <v>47</v>
      </c>
    </row>
    <row r="4" spans="1:10" ht="18.75" x14ac:dyDescent="0.3">
      <c r="A4" s="3" t="s">
        <v>151</v>
      </c>
    </row>
    <row r="5" spans="1:10" ht="18.75" x14ac:dyDescent="0.3">
      <c r="A5" s="3" t="s">
        <v>227</v>
      </c>
    </row>
    <row r="6" spans="1:10" ht="18.75" x14ac:dyDescent="0.3">
      <c r="A6" s="3" t="s">
        <v>17</v>
      </c>
    </row>
    <row r="7" spans="1:10" ht="18.75" x14ac:dyDescent="0.3">
      <c r="A7" s="3" t="s">
        <v>226</v>
      </c>
    </row>
    <row r="9" spans="1:10" x14ac:dyDescent="0.25">
      <c r="A9" s="2"/>
      <c r="B9" s="2"/>
      <c r="C9" s="2"/>
      <c r="D9" s="2"/>
      <c r="E9" s="2"/>
      <c r="F9" s="2"/>
      <c r="G9" s="2"/>
      <c r="H9" s="2"/>
      <c r="I9" s="17"/>
      <c r="J9" s="2"/>
    </row>
    <row r="10" spans="1:10" ht="15.75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8" t="s">
        <v>8</v>
      </c>
      <c r="J10" s="6" t="s">
        <v>9</v>
      </c>
    </row>
    <row r="11" spans="1:10" ht="18.75" customHeight="1" x14ac:dyDescent="0.25">
      <c r="A11" s="13" t="s">
        <v>391</v>
      </c>
      <c r="B11" s="13" t="s">
        <v>73</v>
      </c>
      <c r="C11" s="13" t="s">
        <v>253</v>
      </c>
      <c r="D11" s="13" t="s">
        <v>242</v>
      </c>
      <c r="E11" s="13" t="s">
        <v>243</v>
      </c>
      <c r="F11" s="13" t="s">
        <v>244</v>
      </c>
      <c r="G11" s="13" t="s">
        <v>14</v>
      </c>
      <c r="H11" s="15">
        <v>173.5</v>
      </c>
      <c r="I11" s="23">
        <f>H11/240</f>
        <v>0.72291666666666665</v>
      </c>
      <c r="J11" s="15">
        <v>44</v>
      </c>
    </row>
    <row r="12" spans="1:10" ht="18.75" customHeight="1" x14ac:dyDescent="0.25">
      <c r="A12" s="13" t="s">
        <v>377</v>
      </c>
      <c r="B12" s="13" t="s">
        <v>66</v>
      </c>
      <c r="C12" s="13" t="s">
        <v>245</v>
      </c>
      <c r="D12" s="13" t="s">
        <v>246</v>
      </c>
      <c r="E12" s="13" t="s">
        <v>247</v>
      </c>
      <c r="F12" s="13" t="s">
        <v>248</v>
      </c>
      <c r="G12" s="13" t="s">
        <v>14</v>
      </c>
      <c r="H12" s="13">
        <v>168.5</v>
      </c>
      <c r="I12" s="23">
        <f>H12/240</f>
        <v>0.70208333333333328</v>
      </c>
      <c r="J12" s="13">
        <v>43</v>
      </c>
    </row>
    <row r="13" spans="1:10" ht="18.75" customHeight="1" x14ac:dyDescent="0.25">
      <c r="A13" s="13" t="s">
        <v>378</v>
      </c>
      <c r="B13" s="13" t="s">
        <v>68</v>
      </c>
      <c r="C13" s="13" t="s">
        <v>237</v>
      </c>
      <c r="D13" s="13" t="s">
        <v>238</v>
      </c>
      <c r="E13" s="13" t="s">
        <v>239</v>
      </c>
      <c r="F13" s="13" t="s">
        <v>240</v>
      </c>
      <c r="G13" s="13" t="s">
        <v>14</v>
      </c>
      <c r="H13" s="13">
        <v>159.5</v>
      </c>
      <c r="I13" s="23">
        <f>H13/240</f>
        <v>0.6645833333333333</v>
      </c>
      <c r="J13" s="13">
        <v>40</v>
      </c>
    </row>
    <row r="14" spans="1:10" ht="18.75" customHeight="1" x14ac:dyDescent="0.25">
      <c r="A14" s="13" t="s">
        <v>379</v>
      </c>
      <c r="B14" s="13" t="s">
        <v>241</v>
      </c>
      <c r="C14" s="13" t="s">
        <v>119</v>
      </c>
      <c r="D14" s="13" t="s">
        <v>120</v>
      </c>
      <c r="E14" s="13" t="s">
        <v>121</v>
      </c>
      <c r="F14" s="13" t="s">
        <v>122</v>
      </c>
      <c r="G14" s="13" t="s">
        <v>14</v>
      </c>
      <c r="H14" s="13">
        <v>151.5</v>
      </c>
      <c r="I14" s="23">
        <f>H14/240</f>
        <v>0.63124999999999998</v>
      </c>
      <c r="J14" s="13">
        <v>38</v>
      </c>
    </row>
    <row r="15" spans="1:10" ht="18.75" customHeight="1" x14ac:dyDescent="0.25">
      <c r="A15" s="13" t="s">
        <v>394</v>
      </c>
      <c r="B15" s="13" t="s">
        <v>232</v>
      </c>
      <c r="C15" s="13" t="s">
        <v>233</v>
      </c>
      <c r="D15" s="13" t="s">
        <v>234</v>
      </c>
      <c r="E15" s="13" t="s">
        <v>235</v>
      </c>
      <c r="F15" s="13" t="s">
        <v>236</v>
      </c>
      <c r="G15" s="13" t="s">
        <v>13</v>
      </c>
      <c r="H15" s="15">
        <v>170.5</v>
      </c>
      <c r="I15" s="23">
        <f>H15/240</f>
        <v>0.7104166666666667</v>
      </c>
      <c r="J15" s="15">
        <v>42.5</v>
      </c>
    </row>
    <row r="16" spans="1:10" ht="18.75" customHeight="1" x14ac:dyDescent="0.25">
      <c r="A16" s="13" t="s">
        <v>372</v>
      </c>
      <c r="B16" s="13" t="s">
        <v>135</v>
      </c>
      <c r="C16" s="13" t="s">
        <v>198</v>
      </c>
      <c r="D16" s="13" t="s">
        <v>199</v>
      </c>
      <c r="E16" s="13" t="s">
        <v>200</v>
      </c>
      <c r="F16" s="13" t="s">
        <v>201</v>
      </c>
      <c r="G16" s="13" t="s">
        <v>13</v>
      </c>
      <c r="H16" s="15">
        <v>167.5</v>
      </c>
      <c r="I16" s="23">
        <f>H16/240</f>
        <v>0.69791666666666663</v>
      </c>
      <c r="J16" s="15">
        <v>42.5</v>
      </c>
    </row>
    <row r="17" spans="1:10" ht="18.75" customHeight="1" x14ac:dyDescent="0.25">
      <c r="A17" s="13" t="s">
        <v>373</v>
      </c>
      <c r="B17" s="13" t="s">
        <v>83</v>
      </c>
      <c r="C17" s="13" t="s">
        <v>228</v>
      </c>
      <c r="D17" s="13" t="s">
        <v>229</v>
      </c>
      <c r="E17" s="13" t="s">
        <v>230</v>
      </c>
      <c r="F17" s="13" t="s">
        <v>231</v>
      </c>
      <c r="G17" s="13" t="s">
        <v>13</v>
      </c>
      <c r="H17" s="15">
        <v>160</v>
      </c>
      <c r="I17" s="23">
        <f>H17/240</f>
        <v>0.66666666666666663</v>
      </c>
      <c r="J17" s="15">
        <v>40</v>
      </c>
    </row>
    <row r="18" spans="1:10" ht="18.75" customHeight="1" x14ac:dyDescent="0.25">
      <c r="A18" s="13" t="s">
        <v>374</v>
      </c>
      <c r="B18" s="13" t="s">
        <v>59</v>
      </c>
      <c r="C18" s="13" t="s">
        <v>249</v>
      </c>
      <c r="D18" s="13" t="s">
        <v>250</v>
      </c>
      <c r="E18" s="13" t="s">
        <v>251</v>
      </c>
      <c r="F18" s="13" t="s">
        <v>252</v>
      </c>
      <c r="G18" s="13" t="s">
        <v>13</v>
      </c>
      <c r="H18" s="13">
        <v>155</v>
      </c>
      <c r="I18" s="23">
        <f>H18/240</f>
        <v>0.64583333333333337</v>
      </c>
      <c r="J18" s="13">
        <v>39</v>
      </c>
    </row>
    <row r="19" spans="1:10" ht="18.75" customHeight="1" x14ac:dyDescent="0.25">
      <c r="A19" s="13" t="s">
        <v>393</v>
      </c>
      <c r="B19" s="13" t="s">
        <v>148</v>
      </c>
      <c r="C19" s="13" t="s">
        <v>202</v>
      </c>
      <c r="D19" s="13" t="s">
        <v>203</v>
      </c>
      <c r="E19" s="13" t="s">
        <v>204</v>
      </c>
      <c r="F19" s="13" t="s">
        <v>205</v>
      </c>
      <c r="G19" s="13" t="s">
        <v>13</v>
      </c>
      <c r="H19" s="13">
        <v>143</v>
      </c>
      <c r="I19" s="23">
        <f>H19/240</f>
        <v>0.59583333333333333</v>
      </c>
      <c r="J19" s="13">
        <v>36</v>
      </c>
    </row>
    <row r="20" spans="1:10" ht="18.75" customHeight="1" x14ac:dyDescent="0.25">
      <c r="A20" s="13" t="s">
        <v>381</v>
      </c>
      <c r="B20" s="13" t="s">
        <v>23</v>
      </c>
      <c r="C20" s="13" t="s">
        <v>206</v>
      </c>
      <c r="D20" s="13" t="s">
        <v>207</v>
      </c>
      <c r="E20" s="13" t="s">
        <v>208</v>
      </c>
      <c r="F20" s="13" t="s">
        <v>209</v>
      </c>
      <c r="G20" s="13" t="s">
        <v>14</v>
      </c>
      <c r="H20" s="15" t="s">
        <v>381</v>
      </c>
      <c r="I20" s="23" t="s">
        <v>381</v>
      </c>
      <c r="J20" s="15" t="s">
        <v>381</v>
      </c>
    </row>
    <row r="21" spans="1:10" ht="18.75" customHeight="1" x14ac:dyDescent="0.25">
      <c r="A21" s="13" t="s">
        <v>381</v>
      </c>
      <c r="B21" s="13" t="s">
        <v>38</v>
      </c>
      <c r="C21" s="13" t="s">
        <v>194</v>
      </c>
      <c r="D21" s="13" t="s">
        <v>195</v>
      </c>
      <c r="E21" s="13" t="s">
        <v>196</v>
      </c>
      <c r="F21" s="13" t="s">
        <v>197</v>
      </c>
      <c r="G21" s="13" t="s">
        <v>13</v>
      </c>
      <c r="H21" s="15" t="s">
        <v>381</v>
      </c>
      <c r="I21" s="23" t="s">
        <v>381</v>
      </c>
      <c r="J21" s="15" t="s">
        <v>381</v>
      </c>
    </row>
  </sheetData>
  <sortState xmlns:xlrd2="http://schemas.microsoft.com/office/spreadsheetml/2017/richdata2" ref="A11:J19">
    <sortCondition ref="G11:G19" customList="Gold,Silver,Bronze"/>
    <sortCondition descending="1" ref="H11:H19"/>
    <sortCondition descending="1" ref="J11:J19"/>
  </sortState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5" workbookViewId="0">
      <selection activeCell="E21" sqref="E21"/>
    </sheetView>
  </sheetViews>
  <sheetFormatPr defaultRowHeight="15" x14ac:dyDescent="0.25"/>
  <cols>
    <col min="3" max="3" width="19.140625" customWidth="1"/>
    <col min="5" max="5" width="24" customWidth="1"/>
    <col min="8" max="8" width="9.140625" style="8"/>
    <col min="9" max="9" width="9.140625" style="16"/>
  </cols>
  <sheetData>
    <row r="1" spans="1:10" ht="18.75" x14ac:dyDescent="0.3">
      <c r="A1" s="3" t="s">
        <v>109</v>
      </c>
    </row>
    <row r="2" spans="1:10" ht="18.75" x14ac:dyDescent="0.3">
      <c r="A2" s="3" t="s">
        <v>18</v>
      </c>
    </row>
    <row r="3" spans="1:10" ht="18.75" x14ac:dyDescent="0.3">
      <c r="A3" s="3" t="s">
        <v>47</v>
      </c>
    </row>
    <row r="4" spans="1:10" ht="18.75" x14ac:dyDescent="0.3">
      <c r="A4" s="3" t="s">
        <v>151</v>
      </c>
    </row>
    <row r="5" spans="1:10" ht="18.75" x14ac:dyDescent="0.3">
      <c r="A5" s="3" t="s">
        <v>31</v>
      </c>
    </row>
    <row r="6" spans="1:10" ht="18.75" x14ac:dyDescent="0.3">
      <c r="A6" s="3" t="s">
        <v>32</v>
      </c>
    </row>
    <row r="7" spans="1:10" ht="18.75" x14ac:dyDescent="0.3">
      <c r="A7" s="3" t="s">
        <v>254</v>
      </c>
    </row>
    <row r="9" spans="1:10" x14ac:dyDescent="0.25">
      <c r="A9" s="2"/>
      <c r="B9" s="2"/>
      <c r="C9" s="2"/>
      <c r="D9" s="2"/>
      <c r="E9" s="2"/>
      <c r="F9" s="2"/>
      <c r="G9" s="2"/>
      <c r="H9" s="9"/>
      <c r="I9" s="17"/>
      <c r="J9" s="2"/>
    </row>
    <row r="10" spans="1:10" ht="15.75" x14ac:dyDescent="0.25">
      <c r="A10" s="6" t="s">
        <v>27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26" t="s">
        <v>7</v>
      </c>
      <c r="I10" s="18" t="s">
        <v>8</v>
      </c>
      <c r="J10" s="6" t="s">
        <v>9</v>
      </c>
    </row>
    <row r="11" spans="1:10" ht="20.100000000000001" customHeight="1" x14ac:dyDescent="0.25">
      <c r="A11" s="13" t="s">
        <v>376</v>
      </c>
      <c r="B11" s="13" t="s">
        <v>80</v>
      </c>
      <c r="C11" s="13" t="s">
        <v>260</v>
      </c>
      <c r="D11" s="13" t="s">
        <v>261</v>
      </c>
      <c r="E11" s="13" t="s">
        <v>262</v>
      </c>
      <c r="F11" s="13" t="s">
        <v>263</v>
      </c>
      <c r="G11" s="13" t="s">
        <v>12</v>
      </c>
      <c r="H11" s="15">
        <v>198</v>
      </c>
      <c r="I11" s="21">
        <f>H11/270</f>
        <v>0.73333333333333328</v>
      </c>
      <c r="J11" s="13">
        <v>59</v>
      </c>
    </row>
    <row r="12" spans="1:10" ht="20.100000000000001" customHeight="1" x14ac:dyDescent="0.25">
      <c r="A12" s="13" t="s">
        <v>383</v>
      </c>
      <c r="B12" s="13" t="s">
        <v>255</v>
      </c>
      <c r="C12" s="13" t="s">
        <v>256</v>
      </c>
      <c r="D12" s="13" t="s">
        <v>257</v>
      </c>
      <c r="E12" s="13" t="s">
        <v>258</v>
      </c>
      <c r="F12" s="13" t="s">
        <v>259</v>
      </c>
      <c r="G12" s="13" t="s">
        <v>12</v>
      </c>
      <c r="H12" s="15">
        <v>196.5</v>
      </c>
      <c r="I12" s="21">
        <f>H12/270</f>
        <v>0.72777777777777775</v>
      </c>
      <c r="J12" s="13">
        <v>59</v>
      </c>
    </row>
    <row r="13" spans="1:10" ht="20.100000000000001" customHeight="1" x14ac:dyDescent="0.25">
      <c r="A13" s="13" t="s">
        <v>149</v>
      </c>
      <c r="B13" s="13" t="s">
        <v>57</v>
      </c>
      <c r="C13" s="13" t="s">
        <v>222</v>
      </c>
      <c r="D13" s="13" t="s">
        <v>223</v>
      </c>
      <c r="E13" s="13" t="s">
        <v>224</v>
      </c>
      <c r="F13" s="13" t="s">
        <v>225</v>
      </c>
      <c r="G13" s="13" t="s">
        <v>14</v>
      </c>
      <c r="H13" s="15">
        <v>187.5</v>
      </c>
      <c r="I13" s="21">
        <f>H13/270</f>
        <v>0.69444444444444442</v>
      </c>
      <c r="J13" s="13">
        <v>56</v>
      </c>
    </row>
    <row r="14" spans="1:10" ht="20.100000000000001" customHeight="1" x14ac:dyDescent="0.25">
      <c r="A14" s="13" t="s">
        <v>377</v>
      </c>
      <c r="B14" s="13" t="s">
        <v>68</v>
      </c>
      <c r="C14" s="13" t="s">
        <v>237</v>
      </c>
      <c r="D14" s="13" t="s">
        <v>238</v>
      </c>
      <c r="E14" s="13" t="s">
        <v>239</v>
      </c>
      <c r="F14" s="13" t="s">
        <v>240</v>
      </c>
      <c r="G14" s="13" t="s">
        <v>14</v>
      </c>
      <c r="H14" s="15">
        <v>184.5</v>
      </c>
      <c r="I14" s="21">
        <f>H14/270</f>
        <v>0.68333333333333335</v>
      </c>
      <c r="J14" s="13">
        <v>55</v>
      </c>
    </row>
    <row r="15" spans="1:10" ht="20.100000000000001" customHeight="1" x14ac:dyDescent="0.25">
      <c r="A15" s="13" t="s">
        <v>378</v>
      </c>
      <c r="B15" s="13" t="s">
        <v>73</v>
      </c>
      <c r="C15" s="13" t="s">
        <v>253</v>
      </c>
      <c r="D15" s="13" t="s">
        <v>242</v>
      </c>
      <c r="E15" s="13" t="s">
        <v>243</v>
      </c>
      <c r="F15" s="13" t="s">
        <v>244</v>
      </c>
      <c r="G15" s="13" t="s">
        <v>14</v>
      </c>
      <c r="H15" s="15">
        <v>184.5</v>
      </c>
      <c r="I15" s="21">
        <f>H15/270</f>
        <v>0.68333333333333335</v>
      </c>
      <c r="J15" s="13">
        <v>55</v>
      </c>
    </row>
    <row r="16" spans="1:10" ht="20.100000000000001" customHeight="1" x14ac:dyDescent="0.25">
      <c r="A16" s="13" t="s">
        <v>379</v>
      </c>
      <c r="B16" s="13" t="s">
        <v>241</v>
      </c>
      <c r="C16" s="13" t="s">
        <v>119</v>
      </c>
      <c r="D16" s="13" t="s">
        <v>120</v>
      </c>
      <c r="E16" s="13" t="s">
        <v>121</v>
      </c>
      <c r="F16" s="13" t="s">
        <v>122</v>
      </c>
      <c r="G16" s="13" t="s">
        <v>14</v>
      </c>
      <c r="H16" s="15">
        <v>175</v>
      </c>
      <c r="I16" s="21">
        <f>H16/270</f>
        <v>0.64814814814814814</v>
      </c>
      <c r="J16" s="13">
        <v>52</v>
      </c>
    </row>
    <row r="17" spans="1:10" ht="20.100000000000001" customHeight="1" x14ac:dyDescent="0.25">
      <c r="A17" s="13" t="s">
        <v>371</v>
      </c>
      <c r="B17" s="13" t="s">
        <v>100</v>
      </c>
      <c r="C17" s="13" t="s">
        <v>136</v>
      </c>
      <c r="D17" s="13" t="s">
        <v>137</v>
      </c>
      <c r="E17" s="13" t="s">
        <v>138</v>
      </c>
      <c r="F17" s="13" t="s">
        <v>139</v>
      </c>
      <c r="G17" s="13" t="s">
        <v>13</v>
      </c>
      <c r="H17" s="15">
        <v>182.5</v>
      </c>
      <c r="I17" s="21">
        <f>H17/270</f>
        <v>0.67592592592592593</v>
      </c>
      <c r="J17" s="15">
        <v>54</v>
      </c>
    </row>
    <row r="18" spans="1:10" ht="20.100000000000001" customHeight="1" x14ac:dyDescent="0.25">
      <c r="A18" s="13" t="s">
        <v>372</v>
      </c>
      <c r="B18" s="13" t="s">
        <v>85</v>
      </c>
      <c r="C18" s="13" t="s">
        <v>123</v>
      </c>
      <c r="D18" s="13" t="s">
        <v>124</v>
      </c>
      <c r="E18" s="13" t="s">
        <v>125</v>
      </c>
      <c r="F18" s="13" t="s">
        <v>126</v>
      </c>
      <c r="G18" s="13" t="s">
        <v>13</v>
      </c>
      <c r="H18" s="15">
        <v>181</v>
      </c>
      <c r="I18" s="21">
        <f>H18/270</f>
        <v>0.67037037037037039</v>
      </c>
      <c r="J18" s="13">
        <v>54</v>
      </c>
    </row>
    <row r="19" spans="1:10" ht="20.100000000000001" customHeight="1" x14ac:dyDescent="0.25">
      <c r="A19" s="13" t="s">
        <v>373</v>
      </c>
      <c r="B19" s="13" t="s">
        <v>232</v>
      </c>
      <c r="C19" s="13" t="s">
        <v>233</v>
      </c>
      <c r="D19" s="13" t="s">
        <v>234</v>
      </c>
      <c r="E19" s="13" t="s">
        <v>235</v>
      </c>
      <c r="F19" s="13" t="s">
        <v>236</v>
      </c>
      <c r="G19" s="13" t="s">
        <v>13</v>
      </c>
      <c r="H19" s="15">
        <v>180</v>
      </c>
      <c r="I19" s="21">
        <f>H19/270</f>
        <v>0.66666666666666663</v>
      </c>
      <c r="J19" s="13">
        <v>54</v>
      </c>
    </row>
    <row r="20" spans="1:10" ht="20.100000000000001" customHeight="1" x14ac:dyDescent="0.25">
      <c r="A20" s="13" t="s">
        <v>374</v>
      </c>
      <c r="B20" s="13" t="s">
        <v>83</v>
      </c>
      <c r="C20" s="13" t="s">
        <v>228</v>
      </c>
      <c r="D20" s="13" t="s">
        <v>229</v>
      </c>
      <c r="E20" s="13" t="s">
        <v>230</v>
      </c>
      <c r="F20" s="13" t="s">
        <v>231</v>
      </c>
      <c r="G20" s="13" t="s">
        <v>13</v>
      </c>
      <c r="H20" s="15">
        <v>172</v>
      </c>
      <c r="I20" s="21">
        <f>H20/270</f>
        <v>0.63703703703703707</v>
      </c>
      <c r="J20" s="13">
        <v>53</v>
      </c>
    </row>
  </sheetData>
  <sortState xmlns:xlrd2="http://schemas.microsoft.com/office/spreadsheetml/2017/richdata2" ref="A11:J20">
    <sortCondition ref="G11:G20" customList="Gold,Silver,Bronze"/>
    <sortCondition descending="1" ref="H11:H20"/>
    <sortCondition descending="1" ref="J11:J20"/>
  </sortState>
  <pageMargins left="0.7" right="0.7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workbookViewId="0">
      <selection activeCell="A15" sqref="A15"/>
    </sheetView>
  </sheetViews>
  <sheetFormatPr defaultRowHeight="15" x14ac:dyDescent="0.25"/>
  <cols>
    <col min="1" max="1" width="10.140625" customWidth="1"/>
    <col min="3" max="3" width="21.7109375" customWidth="1"/>
    <col min="5" max="5" width="24.85546875" customWidth="1"/>
    <col min="6" max="6" width="11" bestFit="1" customWidth="1"/>
    <col min="9" max="9" width="9.140625" style="16"/>
    <col min="12" max="12" width="29.28515625" customWidth="1"/>
    <col min="13" max="13" width="11.85546875" customWidth="1"/>
  </cols>
  <sheetData>
    <row r="1" spans="1:11" ht="18.75" x14ac:dyDescent="0.3">
      <c r="A1" s="3" t="s">
        <v>109</v>
      </c>
    </row>
    <row r="2" spans="1:11" ht="18.75" x14ac:dyDescent="0.3">
      <c r="A2" s="3" t="s">
        <v>10</v>
      </c>
    </row>
    <row r="3" spans="1:11" ht="18.75" x14ac:dyDescent="0.3">
      <c r="A3" s="3" t="s">
        <v>47</v>
      </c>
    </row>
    <row r="4" spans="1:11" ht="18.75" x14ac:dyDescent="0.3">
      <c r="A4" s="3" t="s">
        <v>151</v>
      </c>
    </row>
    <row r="5" spans="1:11" ht="18.75" x14ac:dyDescent="0.3">
      <c r="A5" s="3" t="s">
        <v>264</v>
      </c>
    </row>
    <row r="6" spans="1:11" ht="18.75" x14ac:dyDescent="0.3">
      <c r="A6" s="3" t="s">
        <v>15</v>
      </c>
    </row>
    <row r="7" spans="1:11" ht="18.75" x14ac:dyDescent="0.3">
      <c r="A7" s="3" t="s">
        <v>265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17"/>
      <c r="J9" s="2"/>
    </row>
    <row r="10" spans="1:11" ht="18.75" customHeight="1" x14ac:dyDescent="0.25">
      <c r="A10" s="6" t="s">
        <v>21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8" t="s">
        <v>8</v>
      </c>
      <c r="J10" s="6" t="s">
        <v>9</v>
      </c>
    </row>
    <row r="11" spans="1:11" ht="18.75" customHeight="1" x14ac:dyDescent="0.25">
      <c r="A11" s="13" t="s">
        <v>368</v>
      </c>
      <c r="B11" s="13" t="s">
        <v>34</v>
      </c>
      <c r="C11" s="13" t="s">
        <v>278</v>
      </c>
      <c r="D11" s="13" t="s">
        <v>279</v>
      </c>
      <c r="E11" s="13" t="s">
        <v>280</v>
      </c>
      <c r="F11" s="13" t="s">
        <v>281</v>
      </c>
      <c r="G11" s="13" t="s">
        <v>12</v>
      </c>
      <c r="H11" s="13">
        <v>185</v>
      </c>
      <c r="I11" s="21">
        <f>H11/290</f>
        <v>0.63793103448275867</v>
      </c>
      <c r="J11" s="13">
        <v>52</v>
      </c>
      <c r="K11" s="8"/>
    </row>
    <row r="12" spans="1:11" ht="18.75" customHeight="1" x14ac:dyDescent="0.25">
      <c r="A12" s="13" t="s">
        <v>391</v>
      </c>
      <c r="B12" s="13" t="s">
        <v>42</v>
      </c>
      <c r="C12" s="13" t="s">
        <v>270</v>
      </c>
      <c r="D12" s="13" t="s">
        <v>271</v>
      </c>
      <c r="E12" s="13" t="s">
        <v>272</v>
      </c>
      <c r="F12" s="13" t="s">
        <v>273</v>
      </c>
      <c r="G12" s="13" t="s">
        <v>14</v>
      </c>
      <c r="H12" s="13">
        <v>192</v>
      </c>
      <c r="I12" s="21">
        <f>H12/290</f>
        <v>0.66206896551724137</v>
      </c>
      <c r="J12" s="13">
        <v>54</v>
      </c>
    </row>
    <row r="13" spans="1:11" ht="18.75" customHeight="1" x14ac:dyDescent="0.25">
      <c r="A13" s="13" t="s">
        <v>377</v>
      </c>
      <c r="B13" s="13" t="s">
        <v>76</v>
      </c>
      <c r="C13" s="13" t="s">
        <v>274</v>
      </c>
      <c r="D13" s="13" t="s">
        <v>275</v>
      </c>
      <c r="E13" s="13" t="s">
        <v>276</v>
      </c>
      <c r="F13" s="13" t="s">
        <v>277</v>
      </c>
      <c r="G13" s="13" t="s">
        <v>14</v>
      </c>
      <c r="H13" s="13">
        <v>176.5</v>
      </c>
      <c r="I13" s="21">
        <f>H13/290</f>
        <v>0.60862068965517246</v>
      </c>
      <c r="J13" s="13">
        <v>48</v>
      </c>
    </row>
    <row r="14" spans="1:11" ht="18.75" customHeight="1" x14ac:dyDescent="0.25">
      <c r="A14" s="13" t="s">
        <v>371</v>
      </c>
      <c r="B14" s="13" t="s">
        <v>82</v>
      </c>
      <c r="C14" s="13" t="s">
        <v>87</v>
      </c>
      <c r="D14" s="13" t="s">
        <v>88</v>
      </c>
      <c r="E14" s="13" t="s">
        <v>89</v>
      </c>
      <c r="F14" s="13" t="s">
        <v>90</v>
      </c>
      <c r="G14" s="13" t="s">
        <v>13</v>
      </c>
      <c r="H14" s="13">
        <v>190</v>
      </c>
      <c r="I14" s="21">
        <f>H14/290</f>
        <v>0.65517241379310343</v>
      </c>
      <c r="J14" s="13">
        <v>53</v>
      </c>
    </row>
    <row r="15" spans="1:11" ht="18.75" customHeight="1" x14ac:dyDescent="0.25">
      <c r="A15" s="13" t="s">
        <v>372</v>
      </c>
      <c r="B15" s="13" t="s">
        <v>22</v>
      </c>
      <c r="C15" s="13" t="s">
        <v>266</v>
      </c>
      <c r="D15" s="13" t="s">
        <v>267</v>
      </c>
      <c r="E15" s="13" t="s">
        <v>268</v>
      </c>
      <c r="F15" s="13" t="s">
        <v>269</v>
      </c>
      <c r="G15" s="13" t="s">
        <v>13</v>
      </c>
      <c r="H15" s="13">
        <v>184</v>
      </c>
      <c r="I15" s="21">
        <f>H15/290</f>
        <v>0.6344827586206897</v>
      </c>
      <c r="J15" s="13">
        <v>51</v>
      </c>
    </row>
    <row r="16" spans="1:11" ht="18.75" customHeight="1" x14ac:dyDescent="0.25">
      <c r="A16" s="13"/>
      <c r="B16" s="13"/>
      <c r="C16" s="13"/>
      <c r="D16" s="13"/>
      <c r="E16" s="13"/>
      <c r="F16" s="13"/>
      <c r="G16" s="13"/>
      <c r="H16" s="15"/>
      <c r="I16" s="21"/>
      <c r="J16" s="15"/>
    </row>
    <row r="17" spans="1:10" ht="18.75" customHeight="1" x14ac:dyDescent="0.25">
      <c r="A17" s="13"/>
      <c r="B17" s="13"/>
      <c r="C17" s="13"/>
      <c r="D17" s="13"/>
      <c r="E17" s="13"/>
      <c r="F17" s="13"/>
      <c r="G17" s="13"/>
      <c r="H17" s="13"/>
      <c r="I17" s="21"/>
      <c r="J17" s="13"/>
    </row>
    <row r="18" spans="1:10" ht="18.75" customHeight="1" x14ac:dyDescent="0.25">
      <c r="A18" s="13"/>
      <c r="B18" s="13"/>
      <c r="C18" s="13"/>
      <c r="D18" s="13"/>
      <c r="E18" s="13"/>
      <c r="F18" s="13"/>
      <c r="G18" s="13"/>
      <c r="H18" s="13"/>
      <c r="I18" s="21"/>
      <c r="J18" s="13"/>
    </row>
    <row r="19" spans="1:10" ht="18.75" customHeight="1" x14ac:dyDescent="0.25">
      <c r="A19" s="13"/>
      <c r="B19" s="13"/>
      <c r="C19" s="13"/>
      <c r="D19" s="13"/>
      <c r="E19" s="13"/>
      <c r="F19" s="13"/>
      <c r="G19" s="13"/>
      <c r="H19" s="13"/>
      <c r="I19" s="21"/>
      <c r="J19" s="13"/>
    </row>
    <row r="20" spans="1:10" ht="18.75" customHeight="1" x14ac:dyDescent="0.25">
      <c r="A20" s="13"/>
      <c r="B20" s="13"/>
      <c r="C20" s="13"/>
      <c r="D20" s="13"/>
      <c r="E20" s="13"/>
      <c r="F20" s="13"/>
      <c r="G20" s="13"/>
      <c r="H20" s="15"/>
      <c r="I20" s="23"/>
      <c r="J20" s="15"/>
    </row>
  </sheetData>
  <sortState xmlns:xlrd2="http://schemas.microsoft.com/office/spreadsheetml/2017/richdata2" ref="A11:J15">
    <sortCondition ref="G11:G15" customList="Gold,Silver,Bronze"/>
    <sortCondition descending="1" ref="H11:H15"/>
  </sortState>
  <pageMargins left="0.7" right="0.7" top="0.75" bottom="0.75" header="0.3" footer="0.3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topLeftCell="A4" workbookViewId="0">
      <selection activeCell="A20" sqref="A20"/>
    </sheetView>
  </sheetViews>
  <sheetFormatPr defaultRowHeight="15" x14ac:dyDescent="0.25"/>
  <cols>
    <col min="3" max="3" width="21.5703125" customWidth="1"/>
    <col min="5" max="5" width="29.28515625" customWidth="1"/>
    <col min="9" max="9" width="9.140625" style="16"/>
    <col min="11" max="11" width="30" customWidth="1"/>
  </cols>
  <sheetData>
    <row r="1" spans="1:10" ht="18.75" x14ac:dyDescent="0.3">
      <c r="A1" s="3" t="s">
        <v>109</v>
      </c>
    </row>
    <row r="2" spans="1:10" ht="18.75" x14ac:dyDescent="0.3">
      <c r="A2" s="3" t="s">
        <v>10</v>
      </c>
    </row>
    <row r="3" spans="1:10" ht="18.75" x14ac:dyDescent="0.3">
      <c r="A3" s="3" t="s">
        <v>49</v>
      </c>
    </row>
    <row r="4" spans="1:10" ht="18.75" x14ac:dyDescent="0.3">
      <c r="A4" s="3" t="s">
        <v>151</v>
      </c>
    </row>
    <row r="5" spans="1:10" ht="18.75" x14ac:dyDescent="0.3">
      <c r="A5" s="3" t="s">
        <v>91</v>
      </c>
    </row>
    <row r="6" spans="1:10" ht="18.75" x14ac:dyDescent="0.3">
      <c r="A6" s="3" t="s">
        <v>106</v>
      </c>
    </row>
    <row r="7" spans="1:10" ht="18.75" x14ac:dyDescent="0.3">
      <c r="A7" s="3" t="s">
        <v>282</v>
      </c>
    </row>
    <row r="9" spans="1:10" x14ac:dyDescent="0.25">
      <c r="A9" s="2"/>
      <c r="B9" s="2"/>
      <c r="C9" s="2"/>
      <c r="D9" s="2"/>
      <c r="E9" s="2"/>
      <c r="F9" s="2"/>
      <c r="G9" s="2"/>
      <c r="H9" s="2"/>
      <c r="I9" s="17"/>
      <c r="J9" s="2"/>
    </row>
    <row r="10" spans="1:10" ht="15.75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20" t="s">
        <v>8</v>
      </c>
      <c r="J10" s="4" t="s">
        <v>9</v>
      </c>
    </row>
    <row r="11" spans="1:10" ht="18.75" customHeight="1" x14ac:dyDescent="0.25">
      <c r="A11" s="13" t="s">
        <v>376</v>
      </c>
      <c r="B11" s="13" t="s">
        <v>80</v>
      </c>
      <c r="C11" s="13" t="s">
        <v>260</v>
      </c>
      <c r="D11" s="13" t="s">
        <v>261</v>
      </c>
      <c r="E11" s="13" t="s">
        <v>262</v>
      </c>
      <c r="F11" s="13" t="s">
        <v>263</v>
      </c>
      <c r="G11" s="13" t="s">
        <v>12</v>
      </c>
      <c r="H11" s="13">
        <v>237.5</v>
      </c>
      <c r="I11" s="21">
        <f>H11/340</f>
        <v>0.69852941176470584</v>
      </c>
      <c r="J11" s="13">
        <v>55</v>
      </c>
    </row>
    <row r="12" spans="1:10" ht="18.75" customHeight="1" x14ac:dyDescent="0.25">
      <c r="A12" s="13" t="s">
        <v>383</v>
      </c>
      <c r="B12" s="13" t="s">
        <v>255</v>
      </c>
      <c r="C12" s="13" t="s">
        <v>256</v>
      </c>
      <c r="D12" s="13" t="s">
        <v>257</v>
      </c>
      <c r="E12" s="13" t="s">
        <v>258</v>
      </c>
      <c r="F12" s="13" t="s">
        <v>259</v>
      </c>
      <c r="G12" s="13" t="s">
        <v>12</v>
      </c>
      <c r="H12" s="13">
        <v>233.5</v>
      </c>
      <c r="I12" s="21">
        <f>H12/340</f>
        <v>0.68676470588235294</v>
      </c>
      <c r="J12" s="13">
        <v>55</v>
      </c>
    </row>
    <row r="13" spans="1:10" ht="18.75" customHeight="1" x14ac:dyDescent="0.25">
      <c r="A13" s="13" t="s">
        <v>370</v>
      </c>
      <c r="B13" s="13" t="s">
        <v>34</v>
      </c>
      <c r="C13" s="13" t="s">
        <v>278</v>
      </c>
      <c r="D13" s="13" t="s">
        <v>279</v>
      </c>
      <c r="E13" s="13" t="s">
        <v>280</v>
      </c>
      <c r="F13" s="13" t="s">
        <v>281</v>
      </c>
      <c r="G13" s="13" t="s">
        <v>12</v>
      </c>
      <c r="H13" s="13">
        <v>215.5</v>
      </c>
      <c r="I13" s="21">
        <f>H13/340</f>
        <v>0.63382352941176467</v>
      </c>
      <c r="J13" s="13">
        <v>50</v>
      </c>
    </row>
    <row r="14" spans="1:10" ht="18.75" customHeight="1" x14ac:dyDescent="0.25">
      <c r="A14" s="13" t="s">
        <v>149</v>
      </c>
      <c r="B14" s="13" t="s">
        <v>42</v>
      </c>
      <c r="C14" s="13" t="s">
        <v>270</v>
      </c>
      <c r="D14" s="13" t="s">
        <v>271</v>
      </c>
      <c r="E14" s="13" t="s">
        <v>272</v>
      </c>
      <c r="F14" s="13" t="s">
        <v>273</v>
      </c>
      <c r="G14" s="13" t="s">
        <v>14</v>
      </c>
      <c r="H14" s="13">
        <v>220.5</v>
      </c>
      <c r="I14" s="21">
        <f>H14/340</f>
        <v>0.64852941176470591</v>
      </c>
      <c r="J14" s="13">
        <v>52</v>
      </c>
    </row>
    <row r="15" spans="1:10" ht="18.75" customHeight="1" x14ac:dyDescent="0.25">
      <c r="A15" s="13" t="s">
        <v>377</v>
      </c>
      <c r="B15" s="13" t="s">
        <v>56</v>
      </c>
      <c r="C15" s="13" t="s">
        <v>290</v>
      </c>
      <c r="D15" s="13" t="s">
        <v>291</v>
      </c>
      <c r="E15" s="13" t="s">
        <v>292</v>
      </c>
      <c r="F15" s="13" t="s">
        <v>293</v>
      </c>
      <c r="G15" s="13" t="s">
        <v>14</v>
      </c>
      <c r="H15" s="13">
        <v>217</v>
      </c>
      <c r="I15" s="21">
        <f>H15/340</f>
        <v>0.63823529411764701</v>
      </c>
      <c r="J15" s="13">
        <v>53</v>
      </c>
    </row>
    <row r="16" spans="1:10" ht="18.75" customHeight="1" x14ac:dyDescent="0.25">
      <c r="A16" s="13" t="s">
        <v>378</v>
      </c>
      <c r="B16" s="14">
        <v>67</v>
      </c>
      <c r="C16" s="13" t="s">
        <v>283</v>
      </c>
      <c r="D16" s="13">
        <v>238252</v>
      </c>
      <c r="E16" s="13" t="s">
        <v>284</v>
      </c>
      <c r="F16" s="13">
        <v>1630294</v>
      </c>
      <c r="G16" s="13" t="s">
        <v>285</v>
      </c>
      <c r="H16" s="13">
        <v>211</v>
      </c>
      <c r="I16" s="21">
        <f>H16/340</f>
        <v>0.62058823529411766</v>
      </c>
      <c r="J16" s="13">
        <v>51</v>
      </c>
    </row>
    <row r="17" spans="1:10" ht="18.75" customHeight="1" x14ac:dyDescent="0.25">
      <c r="A17" s="13" t="s">
        <v>379</v>
      </c>
      <c r="B17" s="13" t="s">
        <v>76</v>
      </c>
      <c r="C17" s="13" t="s">
        <v>274</v>
      </c>
      <c r="D17" s="13" t="s">
        <v>275</v>
      </c>
      <c r="E17" s="13" t="s">
        <v>276</v>
      </c>
      <c r="F17" s="13" t="s">
        <v>277</v>
      </c>
      <c r="G17" s="13" t="s">
        <v>14</v>
      </c>
      <c r="H17" s="13">
        <v>208</v>
      </c>
      <c r="I17" s="21">
        <f>H17/340</f>
        <v>0.61176470588235299</v>
      </c>
      <c r="J17" s="13">
        <v>50</v>
      </c>
    </row>
    <row r="18" spans="1:10" ht="18.75" customHeight="1" x14ac:dyDescent="0.25">
      <c r="A18" s="13" t="s">
        <v>371</v>
      </c>
      <c r="B18" s="13" t="s">
        <v>86</v>
      </c>
      <c r="C18" s="13" t="s">
        <v>286</v>
      </c>
      <c r="D18" s="13" t="s">
        <v>287</v>
      </c>
      <c r="E18" s="13" t="s">
        <v>288</v>
      </c>
      <c r="F18" s="13" t="s">
        <v>289</v>
      </c>
      <c r="G18" s="13" t="s">
        <v>13</v>
      </c>
      <c r="H18" s="13">
        <v>224.5</v>
      </c>
      <c r="I18" s="21">
        <f>H18/340</f>
        <v>0.66029411764705881</v>
      </c>
      <c r="J18" s="13">
        <v>53</v>
      </c>
    </row>
    <row r="19" spans="1:10" ht="18.75" customHeight="1" x14ac:dyDescent="0.25">
      <c r="A19" s="13" t="s">
        <v>372</v>
      </c>
      <c r="B19" s="13" t="s">
        <v>294</v>
      </c>
      <c r="C19" s="13" t="s">
        <v>127</v>
      </c>
      <c r="D19" s="13" t="s">
        <v>128</v>
      </c>
      <c r="E19" s="13" t="s">
        <v>129</v>
      </c>
      <c r="F19" s="13" t="s">
        <v>130</v>
      </c>
      <c r="G19" s="13" t="s">
        <v>13</v>
      </c>
      <c r="H19" s="13">
        <v>217</v>
      </c>
      <c r="I19" s="21">
        <f t="shared" ref="I19" si="0">H19/340</f>
        <v>0.63823529411764701</v>
      </c>
      <c r="J19" s="13">
        <v>51</v>
      </c>
    </row>
    <row r="20" spans="1:10" ht="18.75" customHeight="1" x14ac:dyDescent="0.25">
      <c r="A20" s="13" t="s">
        <v>373</v>
      </c>
      <c r="B20" s="13" t="s">
        <v>82</v>
      </c>
      <c r="C20" s="13" t="s">
        <v>87</v>
      </c>
      <c r="D20" s="13" t="s">
        <v>88</v>
      </c>
      <c r="E20" s="13" t="s">
        <v>89</v>
      </c>
      <c r="F20" s="13" t="s">
        <v>90</v>
      </c>
      <c r="G20" s="13" t="s">
        <v>13</v>
      </c>
      <c r="H20" s="13">
        <v>206</v>
      </c>
      <c r="I20" s="21">
        <f>H20/340</f>
        <v>0.60588235294117643</v>
      </c>
      <c r="J20" s="13">
        <v>49</v>
      </c>
    </row>
  </sheetData>
  <sortState xmlns:xlrd2="http://schemas.microsoft.com/office/spreadsheetml/2017/richdata2" ref="A11:J21">
    <sortCondition ref="G11:G21" customList="Gold,Silver,Bronze"/>
    <sortCondition descending="1" ref="H11:H21"/>
  </sortState>
  <pageMargins left="0.7" right="0.7" top="0.75" bottom="0.75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4026-BD90-4D9A-A1DB-BE560FF9B2B6}">
  <dimension ref="A1:J21"/>
  <sheetViews>
    <sheetView topLeftCell="A3" workbookViewId="0">
      <selection activeCell="A15" sqref="A15"/>
    </sheetView>
  </sheetViews>
  <sheetFormatPr defaultRowHeight="15" x14ac:dyDescent="0.25"/>
  <cols>
    <col min="3" max="3" width="17.85546875" customWidth="1"/>
    <col min="5" max="5" width="26.85546875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49</v>
      </c>
      <c r="I3" s="16"/>
    </row>
    <row r="4" spans="1:10" ht="18.75" x14ac:dyDescent="0.3">
      <c r="A4" s="3" t="s">
        <v>151</v>
      </c>
      <c r="I4" s="16"/>
    </row>
    <row r="5" spans="1:10" ht="18.75" x14ac:dyDescent="0.3">
      <c r="A5" s="3" t="s">
        <v>92</v>
      </c>
      <c r="I5" s="16"/>
    </row>
    <row r="6" spans="1:10" ht="18.75" x14ac:dyDescent="0.3">
      <c r="A6" s="3" t="s">
        <v>15</v>
      </c>
      <c r="I6" s="16"/>
    </row>
    <row r="7" spans="1:10" ht="18.75" x14ac:dyDescent="0.3">
      <c r="A7" s="3" t="s">
        <v>265</v>
      </c>
      <c r="I7" s="16"/>
    </row>
    <row r="8" spans="1:10" x14ac:dyDescent="0.25">
      <c r="I8" s="16"/>
    </row>
    <row r="9" spans="1:10" x14ac:dyDescent="0.25">
      <c r="A9" s="2"/>
      <c r="B9" s="2"/>
      <c r="C9" s="2"/>
      <c r="D9" s="2"/>
      <c r="E9" s="2"/>
      <c r="F9" s="2"/>
      <c r="G9" s="2"/>
      <c r="H9" s="2"/>
      <c r="I9" s="17"/>
      <c r="J9" s="2"/>
    </row>
    <row r="10" spans="1:10" ht="20.100000000000001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20" t="s">
        <v>8</v>
      </c>
      <c r="J10" s="4" t="s">
        <v>9</v>
      </c>
    </row>
    <row r="11" spans="1:10" ht="18.75" customHeight="1" x14ac:dyDescent="0.25">
      <c r="A11" s="13" t="s">
        <v>368</v>
      </c>
      <c r="B11" s="13" t="s">
        <v>96</v>
      </c>
      <c r="C11" s="13" t="s">
        <v>260</v>
      </c>
      <c r="D11" s="13" t="s">
        <v>261</v>
      </c>
      <c r="E11" s="13" t="s">
        <v>295</v>
      </c>
      <c r="F11" s="13" t="s">
        <v>296</v>
      </c>
      <c r="G11" s="13" t="s">
        <v>12</v>
      </c>
      <c r="H11" s="13">
        <v>202.5</v>
      </c>
      <c r="I11" s="21">
        <f>H11/290</f>
        <v>0.69827586206896552</v>
      </c>
      <c r="J11" s="13">
        <v>57</v>
      </c>
    </row>
    <row r="12" spans="1:10" ht="18.75" customHeight="1" x14ac:dyDescent="0.25">
      <c r="A12" s="13" t="s">
        <v>391</v>
      </c>
      <c r="B12" s="13" t="s">
        <v>84</v>
      </c>
      <c r="C12" s="13" t="s">
        <v>256</v>
      </c>
      <c r="D12" s="13" t="s">
        <v>257</v>
      </c>
      <c r="E12" s="13" t="s">
        <v>297</v>
      </c>
      <c r="F12" s="13" t="s">
        <v>298</v>
      </c>
      <c r="G12" s="13" t="s">
        <v>14</v>
      </c>
      <c r="H12" s="13">
        <v>204</v>
      </c>
      <c r="I12" s="21">
        <f>H12/290</f>
        <v>0.70344827586206893</v>
      </c>
      <c r="J12" s="13">
        <v>58</v>
      </c>
    </row>
    <row r="13" spans="1:10" ht="18.75" customHeight="1" x14ac:dyDescent="0.25">
      <c r="A13" s="13" t="s">
        <v>371</v>
      </c>
      <c r="B13" s="13" t="s">
        <v>79</v>
      </c>
      <c r="C13" s="13" t="s">
        <v>97</v>
      </c>
      <c r="D13" s="13" t="s">
        <v>98</v>
      </c>
      <c r="E13" s="13" t="s">
        <v>299</v>
      </c>
      <c r="F13" s="13" t="s">
        <v>300</v>
      </c>
      <c r="G13" s="13" t="s">
        <v>13</v>
      </c>
      <c r="H13" s="13">
        <v>196</v>
      </c>
      <c r="I13" s="21">
        <f>H13/290</f>
        <v>0.67586206896551726</v>
      </c>
      <c r="J13" s="13">
        <v>55</v>
      </c>
    </row>
    <row r="14" spans="1:10" ht="18.75" customHeight="1" x14ac:dyDescent="0.25">
      <c r="A14" s="13" t="s">
        <v>372</v>
      </c>
      <c r="B14" s="13" t="s">
        <v>294</v>
      </c>
      <c r="C14" s="13" t="s">
        <v>127</v>
      </c>
      <c r="D14" s="13" t="s">
        <v>128</v>
      </c>
      <c r="E14" s="13" t="s">
        <v>129</v>
      </c>
      <c r="F14" s="13" t="s">
        <v>130</v>
      </c>
      <c r="G14" s="13" t="s">
        <v>13</v>
      </c>
      <c r="H14" s="13">
        <v>178.5</v>
      </c>
      <c r="I14" s="21">
        <f>H14/290</f>
        <v>0.6155172413793103</v>
      </c>
      <c r="J14" s="13">
        <v>51</v>
      </c>
    </row>
    <row r="15" spans="1:10" ht="18.75" customHeight="1" x14ac:dyDescent="0.25">
      <c r="A15" s="13" t="s">
        <v>373</v>
      </c>
      <c r="B15" s="13" t="s">
        <v>53</v>
      </c>
      <c r="C15" s="13" t="s">
        <v>54</v>
      </c>
      <c r="D15" s="13" t="s">
        <v>55</v>
      </c>
      <c r="E15" s="13" t="s">
        <v>93</v>
      </c>
      <c r="F15" s="13" t="s">
        <v>94</v>
      </c>
      <c r="G15" s="13" t="s">
        <v>13</v>
      </c>
      <c r="H15" s="13">
        <v>178</v>
      </c>
      <c r="I15" s="21">
        <f>H15/290</f>
        <v>0.61379310344827587</v>
      </c>
      <c r="J15" s="13">
        <v>50</v>
      </c>
    </row>
    <row r="16" spans="1:10" ht="18.75" customHeight="1" x14ac:dyDescent="0.25">
      <c r="A16" s="13"/>
      <c r="B16" s="13"/>
      <c r="C16" s="13"/>
      <c r="D16" s="13"/>
      <c r="E16" s="13"/>
      <c r="F16" s="13"/>
      <c r="G16" s="13"/>
      <c r="H16" s="13"/>
      <c r="I16" s="21"/>
      <c r="J16" s="13"/>
    </row>
    <row r="17" spans="1:10" ht="18.75" customHeight="1" x14ac:dyDescent="0.25">
      <c r="A17" s="13"/>
      <c r="B17" s="13"/>
      <c r="C17" s="13"/>
      <c r="D17" s="13"/>
      <c r="E17" s="13"/>
      <c r="F17" s="13"/>
      <c r="G17" s="13"/>
      <c r="H17" s="13"/>
      <c r="I17" s="21"/>
      <c r="J17" s="13"/>
    </row>
    <row r="18" spans="1:10" ht="18.75" customHeight="1" x14ac:dyDescent="0.25">
      <c r="A18" s="13"/>
      <c r="B18" s="13"/>
      <c r="C18" s="13"/>
      <c r="D18" s="13"/>
      <c r="E18" s="13"/>
      <c r="F18" s="13"/>
      <c r="G18" s="13"/>
      <c r="H18" s="13"/>
      <c r="I18" s="21"/>
      <c r="J18" s="13"/>
    </row>
    <row r="19" spans="1:10" ht="18.75" customHeight="1" x14ac:dyDescent="0.25">
      <c r="A19" s="13"/>
      <c r="B19" s="13"/>
      <c r="C19" s="13"/>
      <c r="D19" s="13"/>
      <c r="E19" s="13"/>
      <c r="F19" s="13"/>
      <c r="G19" s="13"/>
      <c r="H19" s="13"/>
      <c r="I19" s="21"/>
      <c r="J19" s="13"/>
    </row>
    <row r="20" spans="1:10" ht="18.75" customHeight="1" x14ac:dyDescent="0.25">
      <c r="A20" s="13"/>
      <c r="B20" s="13"/>
      <c r="C20" s="13"/>
      <c r="D20" s="13"/>
      <c r="E20" s="13"/>
      <c r="F20" s="13"/>
      <c r="G20" s="13"/>
      <c r="H20" s="13"/>
      <c r="I20" s="21"/>
      <c r="J20" s="13"/>
    </row>
    <row r="21" spans="1:10" ht="18.75" customHeight="1" x14ac:dyDescent="0.25">
      <c r="A21" s="13"/>
      <c r="B21" s="13"/>
      <c r="C21" s="13"/>
      <c r="D21" s="13"/>
      <c r="E21" s="13"/>
      <c r="F21" s="13"/>
      <c r="G21" s="13"/>
      <c r="H21" s="13"/>
      <c r="I21" s="21"/>
      <c r="J21" s="13"/>
    </row>
  </sheetData>
  <sortState xmlns:xlrd2="http://schemas.microsoft.com/office/spreadsheetml/2017/richdata2" ref="A11:J15">
    <sortCondition ref="G11:G15" customList="Gold,Silver,Bronze"/>
    <sortCondition descending="1" ref="H11:H15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683A-3148-494A-8C50-30694361582A}">
  <dimension ref="A1:J17"/>
  <sheetViews>
    <sheetView topLeftCell="A3" workbookViewId="0">
      <selection activeCell="A16" sqref="A16"/>
    </sheetView>
  </sheetViews>
  <sheetFormatPr defaultRowHeight="15" x14ac:dyDescent="0.25"/>
  <cols>
    <col min="2" max="2" width="7.85546875" customWidth="1"/>
    <col min="3" max="3" width="26.28515625" customWidth="1"/>
    <col min="5" max="5" width="25.7109375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50</v>
      </c>
      <c r="I3" s="16"/>
    </row>
    <row r="4" spans="1:10" ht="18.75" x14ac:dyDescent="0.3">
      <c r="A4" s="3" t="s">
        <v>151</v>
      </c>
      <c r="I4" s="16"/>
    </row>
    <row r="5" spans="1:10" ht="18.75" x14ac:dyDescent="0.3">
      <c r="A5" s="3" t="s">
        <v>99</v>
      </c>
      <c r="I5" s="16"/>
    </row>
    <row r="6" spans="1:10" ht="18.75" x14ac:dyDescent="0.3">
      <c r="A6" s="3" t="s">
        <v>25</v>
      </c>
      <c r="I6" s="16"/>
    </row>
    <row r="7" spans="1:10" ht="18.75" x14ac:dyDescent="0.3">
      <c r="A7" s="3" t="s">
        <v>282</v>
      </c>
      <c r="I7" s="16"/>
    </row>
    <row r="8" spans="1:10" x14ac:dyDescent="0.25">
      <c r="I8" s="16"/>
    </row>
    <row r="9" spans="1:10" x14ac:dyDescent="0.25">
      <c r="A9" s="2"/>
      <c r="B9" s="2"/>
      <c r="C9" s="2"/>
      <c r="D9" s="2"/>
      <c r="E9" s="2"/>
      <c r="F9" s="2"/>
      <c r="G9" s="2"/>
      <c r="H9" s="2"/>
      <c r="I9" s="17"/>
      <c r="J9" s="2"/>
    </row>
    <row r="10" spans="1:10" ht="20.100000000000001" customHeigh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4" t="s">
        <v>6</v>
      </c>
      <c r="H10" s="4" t="s">
        <v>7</v>
      </c>
      <c r="I10" s="20" t="s">
        <v>8</v>
      </c>
      <c r="J10" s="4" t="s">
        <v>9</v>
      </c>
    </row>
    <row r="11" spans="1:10" ht="18.75" customHeight="1" x14ac:dyDescent="0.25">
      <c r="A11" s="13" t="s">
        <v>376</v>
      </c>
      <c r="B11" s="13" t="s">
        <v>96</v>
      </c>
      <c r="C11" s="13" t="s">
        <v>260</v>
      </c>
      <c r="D11" s="13" t="s">
        <v>261</v>
      </c>
      <c r="E11" s="13" t="s">
        <v>295</v>
      </c>
      <c r="F11" s="13" t="s">
        <v>296</v>
      </c>
      <c r="G11" s="13" t="s">
        <v>12</v>
      </c>
      <c r="H11" s="13">
        <v>233.5</v>
      </c>
      <c r="I11" s="21">
        <f>H11/340</f>
        <v>0.68676470588235294</v>
      </c>
      <c r="J11" s="13">
        <v>55</v>
      </c>
    </row>
    <row r="12" spans="1:10" ht="18.75" customHeight="1" x14ac:dyDescent="0.25">
      <c r="A12" s="13" t="s">
        <v>149</v>
      </c>
      <c r="B12" s="13" t="s">
        <v>19</v>
      </c>
      <c r="C12" s="13" t="s">
        <v>305</v>
      </c>
      <c r="D12" s="13" t="s">
        <v>306</v>
      </c>
      <c r="E12" s="13" t="s">
        <v>307</v>
      </c>
      <c r="F12" s="13" t="s">
        <v>308</v>
      </c>
      <c r="G12" s="13" t="s">
        <v>14</v>
      </c>
      <c r="H12" s="13">
        <v>227.5</v>
      </c>
      <c r="I12" s="21">
        <f>H12/340</f>
        <v>0.66911764705882348</v>
      </c>
      <c r="J12" s="13">
        <v>53</v>
      </c>
    </row>
    <row r="13" spans="1:10" ht="18.75" customHeight="1" x14ac:dyDescent="0.25">
      <c r="A13" s="13" t="s">
        <v>377</v>
      </c>
      <c r="B13" s="13" t="s">
        <v>84</v>
      </c>
      <c r="C13" s="13" t="s">
        <v>256</v>
      </c>
      <c r="D13" s="13" t="s">
        <v>257</v>
      </c>
      <c r="E13" s="13" t="s">
        <v>297</v>
      </c>
      <c r="F13" s="13" t="s">
        <v>298</v>
      </c>
      <c r="G13" s="13" t="s">
        <v>14</v>
      </c>
      <c r="H13" s="13">
        <v>223.5</v>
      </c>
      <c r="I13" s="21">
        <f>H13/340</f>
        <v>0.65735294117647058</v>
      </c>
      <c r="J13" s="13">
        <v>54</v>
      </c>
    </row>
    <row r="14" spans="1:10" ht="18.75" customHeight="1" x14ac:dyDescent="0.25">
      <c r="A14" s="13" t="s">
        <v>378</v>
      </c>
      <c r="B14" s="13" t="s">
        <v>46</v>
      </c>
      <c r="C14" s="13" t="s">
        <v>309</v>
      </c>
      <c r="D14" s="13" t="s">
        <v>310</v>
      </c>
      <c r="E14" s="13" t="s">
        <v>311</v>
      </c>
      <c r="F14" s="13" t="s">
        <v>312</v>
      </c>
      <c r="G14" s="13" t="s">
        <v>14</v>
      </c>
      <c r="H14" s="13">
        <v>218.5</v>
      </c>
      <c r="I14" s="21">
        <f>H14/340</f>
        <v>0.64264705882352946</v>
      </c>
      <c r="J14" s="13">
        <v>52</v>
      </c>
    </row>
    <row r="15" spans="1:10" ht="18.75" customHeight="1" x14ac:dyDescent="0.25">
      <c r="A15" s="13" t="s">
        <v>379</v>
      </c>
      <c r="B15" s="13" t="s">
        <v>65</v>
      </c>
      <c r="C15" s="13" t="s">
        <v>301</v>
      </c>
      <c r="D15" s="13" t="s">
        <v>302</v>
      </c>
      <c r="E15" s="13" t="s">
        <v>303</v>
      </c>
      <c r="F15" s="13" t="s">
        <v>304</v>
      </c>
      <c r="G15" s="13" t="s">
        <v>14</v>
      </c>
      <c r="H15" s="13">
        <v>217</v>
      </c>
      <c r="I15" s="21">
        <f>H15/340</f>
        <v>0.63823529411764701</v>
      </c>
      <c r="J15" s="13">
        <v>53</v>
      </c>
    </row>
    <row r="16" spans="1:10" ht="18.75" customHeight="1" x14ac:dyDescent="0.25">
      <c r="A16" s="13" t="s">
        <v>371</v>
      </c>
      <c r="B16" s="13" t="s">
        <v>56</v>
      </c>
      <c r="C16" s="13" t="s">
        <v>290</v>
      </c>
      <c r="D16" s="13" t="s">
        <v>291</v>
      </c>
      <c r="E16" s="13" t="s">
        <v>292</v>
      </c>
      <c r="F16" s="13" t="s">
        <v>293</v>
      </c>
      <c r="G16" s="13" t="s">
        <v>13</v>
      </c>
      <c r="H16" s="13">
        <v>210.5</v>
      </c>
      <c r="I16" s="21">
        <f>H16/340</f>
        <v>0.61911764705882355</v>
      </c>
      <c r="J16" s="13">
        <v>51</v>
      </c>
    </row>
    <row r="17" spans="1:10" ht="18.75" customHeight="1" x14ac:dyDescent="0.25">
      <c r="A17" s="13"/>
      <c r="B17" s="13"/>
      <c r="C17" s="13"/>
      <c r="D17" s="13"/>
      <c r="E17" s="13"/>
      <c r="F17" s="13"/>
      <c r="G17" s="13"/>
      <c r="H17" s="13"/>
      <c r="I17" s="21"/>
      <c r="J17" s="13"/>
    </row>
  </sheetData>
  <sortState xmlns:xlrd2="http://schemas.microsoft.com/office/spreadsheetml/2017/richdata2" ref="A11:J16">
    <sortCondition ref="G11:G16" customList="Gold,Silver,Bronze"/>
    <sortCondition descending="1" ref="H11:H16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60BAB-A6B7-44D5-B6D6-797973163CEA}">
  <dimension ref="A1:J18"/>
  <sheetViews>
    <sheetView topLeftCell="A3" workbookViewId="0">
      <selection activeCell="A15" sqref="A15"/>
    </sheetView>
  </sheetViews>
  <sheetFormatPr defaultRowHeight="15" x14ac:dyDescent="0.25"/>
  <cols>
    <col min="3" max="3" width="20.28515625" customWidth="1"/>
    <col min="5" max="5" width="19.5703125" customWidth="1"/>
  </cols>
  <sheetData>
    <row r="1" spans="1:10" ht="18.75" x14ac:dyDescent="0.3">
      <c r="A1" s="3" t="s">
        <v>109</v>
      </c>
      <c r="I1" s="16"/>
    </row>
    <row r="2" spans="1:10" ht="18.75" x14ac:dyDescent="0.3">
      <c r="A2" s="3" t="s">
        <v>10</v>
      </c>
      <c r="I2" s="16"/>
    </row>
    <row r="3" spans="1:10" ht="18.75" x14ac:dyDescent="0.3">
      <c r="A3" s="3" t="s">
        <v>49</v>
      </c>
      <c r="I3" s="16"/>
    </row>
    <row r="4" spans="1:10" ht="18.75" x14ac:dyDescent="0.3">
      <c r="A4" s="3" t="s">
        <v>151</v>
      </c>
      <c r="I4" s="16"/>
    </row>
    <row r="5" spans="1:10" ht="18.75" x14ac:dyDescent="0.3">
      <c r="A5" s="3" t="s">
        <v>313</v>
      </c>
      <c r="I5" s="16"/>
    </row>
    <row r="6" spans="1:10" ht="18.75" x14ac:dyDescent="0.3">
      <c r="A6" s="3" t="s">
        <v>396</v>
      </c>
      <c r="I6" s="16"/>
    </row>
    <row r="7" spans="1:10" ht="18.75" x14ac:dyDescent="0.3">
      <c r="A7" s="3" t="s">
        <v>314</v>
      </c>
      <c r="I7" s="16"/>
    </row>
    <row r="8" spans="1:10" x14ac:dyDescent="0.25">
      <c r="I8" s="16"/>
    </row>
    <row r="9" spans="1:10" x14ac:dyDescent="0.25">
      <c r="A9" s="2"/>
      <c r="B9" s="2"/>
      <c r="C9" s="2"/>
      <c r="D9" s="2"/>
      <c r="E9" s="2"/>
      <c r="F9" s="2"/>
      <c r="G9" s="2"/>
      <c r="H9" s="2"/>
      <c r="I9" s="17"/>
      <c r="J9" s="2"/>
    </row>
    <row r="10" spans="1:10" ht="20.100000000000001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6" t="s">
        <v>6</v>
      </c>
      <c r="H10" s="6" t="s">
        <v>7</v>
      </c>
      <c r="I10" s="18" t="s">
        <v>8</v>
      </c>
      <c r="J10" s="6" t="s">
        <v>9</v>
      </c>
    </row>
    <row r="11" spans="1:10" ht="18.75" customHeight="1" x14ac:dyDescent="0.25">
      <c r="A11" s="13" t="s">
        <v>149</v>
      </c>
      <c r="B11" s="13" t="s">
        <v>19</v>
      </c>
      <c r="C11" s="13" t="s">
        <v>305</v>
      </c>
      <c r="D11" s="13" t="s">
        <v>306</v>
      </c>
      <c r="E11" s="13" t="s">
        <v>307</v>
      </c>
      <c r="F11" s="13" t="s">
        <v>308</v>
      </c>
      <c r="G11" s="13" t="s">
        <v>14</v>
      </c>
      <c r="H11" s="13">
        <v>233</v>
      </c>
      <c r="I11" s="21">
        <f>H11/390</f>
        <v>0.59743589743589742</v>
      </c>
      <c r="J11" s="13">
        <v>50</v>
      </c>
    </row>
    <row r="12" spans="1:10" ht="18.75" customHeight="1" x14ac:dyDescent="0.25">
      <c r="A12" s="13" t="s">
        <v>392</v>
      </c>
      <c r="B12" s="13" t="s">
        <v>67</v>
      </c>
      <c r="C12" s="13" t="s">
        <v>319</v>
      </c>
      <c r="D12" s="13" t="s">
        <v>320</v>
      </c>
      <c r="E12" s="13" t="s">
        <v>321</v>
      </c>
      <c r="F12" s="13" t="s">
        <v>322</v>
      </c>
      <c r="G12" s="13" t="s">
        <v>13</v>
      </c>
      <c r="H12" s="13">
        <v>255</v>
      </c>
      <c r="I12" s="21">
        <f>H12/390</f>
        <v>0.65384615384615385</v>
      </c>
      <c r="J12" s="13">
        <v>54</v>
      </c>
    </row>
    <row r="13" spans="1:10" ht="18.75" customHeight="1" x14ac:dyDescent="0.25">
      <c r="A13" s="13" t="s">
        <v>372</v>
      </c>
      <c r="B13" s="13" t="s">
        <v>65</v>
      </c>
      <c r="C13" s="13" t="s">
        <v>301</v>
      </c>
      <c r="D13" s="13" t="s">
        <v>302</v>
      </c>
      <c r="E13" s="13" t="s">
        <v>303</v>
      </c>
      <c r="F13" s="13" t="s">
        <v>304</v>
      </c>
      <c r="G13" s="13" t="s">
        <v>13</v>
      </c>
      <c r="H13" s="13">
        <v>251.5</v>
      </c>
      <c r="I13" s="21">
        <f>H13/390</f>
        <v>0.64487179487179491</v>
      </c>
      <c r="J13" s="13">
        <v>51</v>
      </c>
    </row>
    <row r="14" spans="1:10" ht="18.75" customHeight="1" x14ac:dyDescent="0.25">
      <c r="A14" s="13" t="s">
        <v>373</v>
      </c>
      <c r="B14" s="13" t="s">
        <v>46</v>
      </c>
      <c r="C14" s="13" t="s">
        <v>309</v>
      </c>
      <c r="D14" s="13" t="s">
        <v>310</v>
      </c>
      <c r="E14" s="13" t="s">
        <v>311</v>
      </c>
      <c r="F14" s="13" t="s">
        <v>312</v>
      </c>
      <c r="G14" s="13" t="s">
        <v>13</v>
      </c>
      <c r="H14" s="13">
        <v>241.5</v>
      </c>
      <c r="I14" s="21">
        <f>H14/390</f>
        <v>0.61923076923076925</v>
      </c>
      <c r="J14" s="13">
        <v>50</v>
      </c>
    </row>
    <row r="15" spans="1:10" ht="18.75" customHeight="1" x14ac:dyDescent="0.25">
      <c r="A15" s="13" t="s">
        <v>374</v>
      </c>
      <c r="B15" s="13" t="s">
        <v>44</v>
      </c>
      <c r="C15" s="13" t="s">
        <v>315</v>
      </c>
      <c r="D15" s="13" t="s">
        <v>316</v>
      </c>
      <c r="E15" s="13" t="s">
        <v>317</v>
      </c>
      <c r="F15" s="13" t="s">
        <v>318</v>
      </c>
      <c r="G15" s="13" t="s">
        <v>13</v>
      </c>
      <c r="H15" s="13">
        <v>238.5</v>
      </c>
      <c r="I15" s="21">
        <f>H15/390</f>
        <v>0.61153846153846159</v>
      </c>
      <c r="J15" s="13">
        <v>50</v>
      </c>
    </row>
    <row r="16" spans="1:10" ht="18.75" customHeight="1" x14ac:dyDescent="0.25">
      <c r="A16" s="13"/>
      <c r="B16" s="13"/>
      <c r="C16" s="13"/>
      <c r="D16" s="13"/>
      <c r="E16" s="13"/>
      <c r="F16" s="13"/>
      <c r="G16" s="13"/>
      <c r="H16" s="13"/>
      <c r="I16" s="21"/>
      <c r="J16" s="13"/>
    </row>
    <row r="17" spans="1:10" ht="18.75" customHeight="1" x14ac:dyDescent="0.25">
      <c r="A17" s="13"/>
      <c r="B17" s="13"/>
      <c r="C17" s="13"/>
      <c r="D17" s="13"/>
      <c r="E17" s="13"/>
      <c r="F17" s="13"/>
      <c r="G17" s="13"/>
      <c r="H17" s="13"/>
      <c r="I17" s="21"/>
      <c r="J17" s="13"/>
    </row>
    <row r="18" spans="1:10" ht="18.75" customHeight="1" x14ac:dyDescent="0.25">
      <c r="A18" s="13"/>
      <c r="B18" s="13"/>
      <c r="C18" s="13"/>
      <c r="D18" s="13"/>
      <c r="E18" s="13"/>
      <c r="F18" s="13"/>
      <c r="G18" s="13"/>
      <c r="H18" s="13"/>
      <c r="I18" s="21"/>
      <c r="J18" s="13"/>
    </row>
  </sheetData>
  <sortState xmlns:xlrd2="http://schemas.microsoft.com/office/spreadsheetml/2017/richdata2" ref="A11:J15">
    <sortCondition ref="G11:G15" customList="Gold,Silver,Bronze"/>
    <sortCondition descending="1" ref="H11:H15"/>
  </sortState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3C2D0746BAE43BEF1C06B61FF04F4" ma:contentTypeVersion="12" ma:contentTypeDescription="Create a new document." ma:contentTypeScope="" ma:versionID="a76020e0f6d9e1715b2fda1e27eccbce">
  <xsd:schema xmlns:xsd="http://www.w3.org/2001/XMLSchema" xmlns:xs="http://www.w3.org/2001/XMLSchema" xmlns:p="http://schemas.microsoft.com/office/2006/metadata/properties" xmlns:ns2="014bbe7b-656b-4307-bc84-345a153590a8" xmlns:ns3="1c370b71-9b4a-48c4-874e-76e144e1a37a" targetNamespace="http://schemas.microsoft.com/office/2006/metadata/properties" ma:root="true" ma:fieldsID="16161a68ccd363da8323b95ac77c5d92" ns2:_="" ns3:_="">
    <xsd:import namespace="014bbe7b-656b-4307-bc84-345a153590a8"/>
    <xsd:import namespace="1c370b71-9b4a-48c4-874e-76e144e1a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bbe7b-656b-4307-bc84-345a153590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70b71-9b4a-48c4-874e-76e144e1a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782A60-328E-4894-82FC-A34531AF5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bbe7b-656b-4307-bc84-345a153590a8"/>
    <ds:schemaRef ds:uri="1c370b71-9b4a-48c4-874e-76e144e1a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9F714B-3EAF-4E99-8E4C-35AE4E2DD0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5A3921-4F0F-43D8-B6F6-1F956CC3A0D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Class 1 Prelim  17a</vt:lpstr>
      <vt:lpstr>Class 2 Prelim 19 Q</vt:lpstr>
      <vt:lpstr>Class 3 Novice 23 </vt:lpstr>
      <vt:lpstr>Class 4 Novice 37aQ</vt:lpstr>
      <vt:lpstr>Class 5 Ele 43</vt:lpstr>
      <vt:lpstr>Class 6 Ele 53 Q</vt:lpstr>
      <vt:lpstr>Class 7 Med 61</vt:lpstr>
      <vt:lpstr>Class 8 M73 Q</vt:lpstr>
      <vt:lpstr>Class 9 Adv Med 91</vt:lpstr>
      <vt:lpstr>Class 10 Adv Med 98 Q</vt:lpstr>
      <vt:lpstr>Class 11 Adv PYO</vt:lpstr>
      <vt:lpstr>Class 12 PSG Q</vt:lpstr>
      <vt:lpstr>Class 13 Inter I Q</vt:lpstr>
      <vt:lpstr>Class 14 Inter II</vt:lpstr>
      <vt:lpstr>Class 16 Prelim FSM Q</vt:lpstr>
      <vt:lpstr>Class 17 Novice FSM Q</vt:lpstr>
      <vt:lpstr>Class 18 Ele FSM Q</vt:lpstr>
      <vt:lpstr>Class 19 Med FSM Q</vt:lpstr>
      <vt:lpstr>Class 20 Adv Med FSM Q</vt:lpstr>
      <vt:lpstr>Class 22 Inter I FSM 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Faye Dawson</dc:creator>
  <cp:keywords/>
  <dc:description/>
  <cp:lastModifiedBy>Samantha Williams</cp:lastModifiedBy>
  <cp:revision/>
  <cp:lastPrinted>2022-07-07T21:09:56Z</cp:lastPrinted>
  <dcterms:created xsi:type="dcterms:W3CDTF">2019-10-07T12:12:15Z</dcterms:created>
  <dcterms:modified xsi:type="dcterms:W3CDTF">2023-05-20T16:21:42Z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0x010100C9A3C2D0746BAE43BEF1C06B61FF04F4</vt:lpwstr>
  </property>
</Properties>
</file>