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f15b9412ae99cead/BF/Aff dressage/"/>
    </mc:Choice>
  </mc:AlternateContent>
  <xr:revisionPtr revIDLastSave="0" documentId="8_{E43DB7D9-5546-4EAD-87E2-18380ED50F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lass 1 Prelim  17a" sheetId="4" r:id="rId1"/>
    <sheet name="Class 2 Prelim 19 Q" sheetId="5" r:id="rId2"/>
    <sheet name="Class 3 Novice 22 " sheetId="6" r:id="rId3"/>
    <sheet name="Class 4 Novice 37aQ" sheetId="7" r:id="rId4"/>
    <sheet name="Class 5 Ele 40" sheetId="8" r:id="rId5"/>
    <sheet name="Class 6 Ele 53 Q" sheetId="9" r:id="rId6"/>
    <sheet name="Class 7 Med 61" sheetId="30" r:id="rId7"/>
    <sheet name="Class 8 Med 75 Q" sheetId="31" r:id="rId8"/>
    <sheet name="Class 9 Adv Med 85" sheetId="33" r:id="rId9"/>
    <sheet name="Class 10 Adv Med 91 Q" sheetId="47" r:id="rId10"/>
    <sheet name="Class 12 PSG Q" sheetId="23" r:id="rId11"/>
    <sheet name="Class 13 Inter I Q" sheetId="36" r:id="rId12"/>
    <sheet name="Class 14 Inter II" sheetId="48" r:id="rId13"/>
    <sheet name="Class 17 Novice FSM Q" sheetId="25" r:id="rId14"/>
    <sheet name="Class 18 Ele FSM Q" sheetId="41" r:id="rId15"/>
    <sheet name="Class 19 Med FSM Q" sheetId="26" r:id="rId1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47" l="1"/>
  <c r="G11" i="47"/>
  <c r="G12" i="47"/>
  <c r="G12" i="33"/>
  <c r="G11" i="33"/>
  <c r="G13" i="33"/>
  <c r="G12" i="31"/>
  <c r="G17" i="31"/>
  <c r="G16" i="31"/>
  <c r="G15" i="31"/>
  <c r="G13" i="31"/>
  <c r="G11" i="31"/>
  <c r="G14" i="31"/>
  <c r="G11" i="48"/>
  <c r="G19" i="6"/>
  <c r="G15" i="6"/>
  <c r="G11" i="6"/>
  <c r="G18" i="6"/>
  <c r="G17" i="6"/>
  <c r="G14" i="6"/>
  <c r="G12" i="6"/>
  <c r="G13" i="6"/>
  <c r="G16" i="6"/>
  <c r="G12" i="4"/>
  <c r="G11" i="23"/>
  <c r="G12" i="23"/>
  <c r="G16" i="9"/>
  <c r="G17" i="9"/>
  <c r="G14" i="8"/>
  <c r="G11" i="8"/>
  <c r="G13" i="8"/>
  <c r="G16" i="8"/>
  <c r="G11" i="7"/>
  <c r="G21" i="7"/>
  <c r="G19" i="7"/>
  <c r="G15" i="7"/>
  <c r="G12" i="7"/>
  <c r="G13" i="7"/>
  <c r="G10" i="4"/>
  <c r="G16" i="4"/>
  <c r="G17" i="4"/>
  <c r="G11" i="4"/>
  <c r="G13" i="23"/>
  <c r="G15" i="23"/>
  <c r="G13" i="30"/>
  <c r="G12" i="8"/>
  <c r="G18" i="8"/>
  <c r="G17" i="8"/>
  <c r="G19" i="8"/>
  <c r="G20" i="8"/>
  <c r="G15" i="8"/>
  <c r="G20" i="7"/>
  <c r="G14" i="7"/>
  <c r="G16" i="7"/>
  <c r="G11" i="26"/>
  <c r="G12" i="26"/>
  <c r="G11" i="41"/>
  <c r="G12" i="9"/>
  <c r="G13" i="9"/>
  <c r="G13" i="5"/>
  <c r="G12" i="5"/>
  <c r="G14" i="5"/>
  <c r="G13" i="4"/>
  <c r="G14" i="23"/>
  <c r="G14" i="30"/>
  <c r="G12" i="36"/>
  <c r="G19" i="9"/>
  <c r="G15" i="9"/>
  <c r="G14" i="4"/>
  <c r="G15" i="4"/>
  <c r="G11" i="30"/>
  <c r="G12" i="30"/>
  <c r="G11" i="9"/>
  <c r="G18" i="9"/>
  <c r="G14" i="9"/>
  <c r="G11" i="36"/>
  <c r="G11" i="25"/>
  <c r="G11" i="5"/>
  <c r="G17" i="7"/>
  <c r="G18" i="7"/>
</calcChain>
</file>

<file path=xl/sharedStrings.xml><?xml version="1.0" encoding="utf-8"?>
<sst xmlns="http://schemas.openxmlformats.org/spreadsheetml/2006/main" count="646" uniqueCount="221">
  <si>
    <t>Place</t>
  </si>
  <si>
    <t>Bridle No</t>
  </si>
  <si>
    <t>Rider</t>
  </si>
  <si>
    <t>Horse</t>
  </si>
  <si>
    <t xml:space="preserve">Section </t>
  </si>
  <si>
    <t>Total at C</t>
  </si>
  <si>
    <t>%</t>
  </si>
  <si>
    <t>Col</t>
  </si>
  <si>
    <t xml:space="preserve">Organiser : Jackie Jones </t>
  </si>
  <si>
    <t>Test/Class : P17a / 1</t>
  </si>
  <si>
    <t>Bronze</t>
  </si>
  <si>
    <t>Silver</t>
  </si>
  <si>
    <t>Total Points: 290</t>
  </si>
  <si>
    <t>Test/Class : P19 / 2</t>
  </si>
  <si>
    <t>Total Points: 240</t>
  </si>
  <si>
    <t>Organiser : Jackie Jones</t>
  </si>
  <si>
    <t xml:space="preserve">Time </t>
  </si>
  <si>
    <t>Total Points: 340</t>
  </si>
  <si>
    <t>Test/Class : PSG / 12</t>
  </si>
  <si>
    <t xml:space="preserve">Place </t>
  </si>
  <si>
    <t>Test/Class : N37a / 4</t>
  </si>
  <si>
    <t>Total Points: 270</t>
  </si>
  <si>
    <t>34</t>
  </si>
  <si>
    <t>38</t>
  </si>
  <si>
    <t>Event Type : BD Reg I- GP + FSM</t>
  </si>
  <si>
    <t xml:space="preserve">Event Type : BD Reg I- GP + FSM </t>
  </si>
  <si>
    <t>Event Type : BD Reg I-GP + FSM</t>
  </si>
  <si>
    <t>Event Type : BD Reg I-GP+ FSM</t>
  </si>
  <si>
    <t xml:space="preserve">Event Type : BD Reg I-GP + FSM </t>
  </si>
  <si>
    <t>Total Points: 180</t>
  </si>
  <si>
    <t>Test/Class : Inter I / 13</t>
  </si>
  <si>
    <t>31</t>
  </si>
  <si>
    <t>Total Points: 300</t>
  </si>
  <si>
    <t>Test/Class : 6 / E53</t>
  </si>
  <si>
    <t>Test/Class : M61 / 7</t>
  </si>
  <si>
    <t>Total Points: 320</t>
  </si>
  <si>
    <t>Total Points: 260</t>
  </si>
  <si>
    <t>Venue : Brook Farm Training Centre</t>
  </si>
  <si>
    <t>Test/Class : Medium FSM / 19</t>
  </si>
  <si>
    <t>Test/Class : Ele FSM / 18</t>
  </si>
  <si>
    <t>Test/Class : Novice FSM / 17</t>
  </si>
  <si>
    <t/>
  </si>
  <si>
    <t xml:space="preserve">Judge(s) : Anita Darken </t>
  </si>
  <si>
    <t>Judge(s) : Anita Darken</t>
  </si>
  <si>
    <t xml:space="preserve">Test/Class : E40 /5 </t>
  </si>
  <si>
    <t>Total Points: 310</t>
  </si>
  <si>
    <t>30</t>
  </si>
  <si>
    <t>28</t>
  </si>
  <si>
    <t>Gold</t>
  </si>
  <si>
    <t>29</t>
  </si>
  <si>
    <t>Rachel Moore</t>
  </si>
  <si>
    <t>DJAIKEH</t>
  </si>
  <si>
    <t>35</t>
  </si>
  <si>
    <t>13</t>
  </si>
  <si>
    <t>11</t>
  </si>
  <si>
    <t>36</t>
  </si>
  <si>
    <t>37</t>
  </si>
  <si>
    <t>21</t>
  </si>
  <si>
    <t>Laura Williams</t>
  </si>
  <si>
    <t>9</t>
  </si>
  <si>
    <t>20</t>
  </si>
  <si>
    <t>22</t>
  </si>
  <si>
    <t>25</t>
  </si>
  <si>
    <t>6</t>
  </si>
  <si>
    <t>7</t>
  </si>
  <si>
    <t>12</t>
  </si>
  <si>
    <t>14</t>
  </si>
  <si>
    <t>41</t>
  </si>
  <si>
    <t>40</t>
  </si>
  <si>
    <t>Debra Stapleton</t>
  </si>
  <si>
    <t>Fuego's Funny Guy</t>
  </si>
  <si>
    <t>8</t>
  </si>
  <si>
    <t>16</t>
  </si>
  <si>
    <t>39</t>
  </si>
  <si>
    <t>26</t>
  </si>
  <si>
    <t>10</t>
  </si>
  <si>
    <t>27</t>
  </si>
  <si>
    <t>4</t>
  </si>
  <si>
    <t>15</t>
  </si>
  <si>
    <t>43</t>
  </si>
  <si>
    <t>1</t>
  </si>
  <si>
    <t>18</t>
  </si>
  <si>
    <t>32</t>
  </si>
  <si>
    <t>33</t>
  </si>
  <si>
    <t>Start Date : 15 October 2023</t>
  </si>
  <si>
    <t>Judge: Donna Johnston</t>
  </si>
  <si>
    <t>Deborah Scott-Garrett</t>
  </si>
  <si>
    <t>Kalimero c</t>
  </si>
  <si>
    <t>Louisa Gordon</t>
  </si>
  <si>
    <t>Carrowmeer Masterpiece</t>
  </si>
  <si>
    <t>Katie Lavin</t>
  </si>
  <si>
    <t>Edgedale Blue Lady</t>
  </si>
  <si>
    <t>Victoria Wilson</t>
  </si>
  <si>
    <t>DC Dream On Matilda</t>
  </si>
  <si>
    <t>47</t>
  </si>
  <si>
    <t>Emily Coombes</t>
  </si>
  <si>
    <t>Roseberry Royal Occasion</t>
  </si>
  <si>
    <t>sian allmark</t>
  </si>
  <si>
    <t>Zola III</t>
  </si>
  <si>
    <t>Britt-Marie Karlsson-Matthews</t>
  </si>
  <si>
    <t>Zamara</t>
  </si>
  <si>
    <t>Susanna Morris</t>
  </si>
  <si>
    <t>Linkswood Ruben</t>
  </si>
  <si>
    <t>Caroline Sheehan</t>
  </si>
  <si>
    <t>Primeira TC</t>
  </si>
  <si>
    <t>Test/Class : 3 /N22</t>
  </si>
  <si>
    <t xml:space="preserve">Judge(s) : Donna Johnston </t>
  </si>
  <si>
    <t>Stephanie Childs</t>
  </si>
  <si>
    <t>Wall Street z</t>
  </si>
  <si>
    <t>Mandy Day</t>
  </si>
  <si>
    <t>Nikki -Vajaps</t>
  </si>
  <si>
    <t>54</t>
  </si>
  <si>
    <t>Fiona Hedicker</t>
  </si>
  <si>
    <t>Lake House Cash</t>
  </si>
  <si>
    <t>53</t>
  </si>
  <si>
    <t>Deon Maxwell</t>
  </si>
  <si>
    <t>Triple Dream</t>
  </si>
  <si>
    <t>46</t>
  </si>
  <si>
    <t>Anette Usvola</t>
  </si>
  <si>
    <t>Quainton Shakira</t>
  </si>
  <si>
    <t>17</t>
  </si>
  <si>
    <t>Pablo Escobar Benavides</t>
  </si>
  <si>
    <t>Donna Summer</t>
  </si>
  <si>
    <t>Emma Peal</t>
  </si>
  <si>
    <t>Magmum M</t>
  </si>
  <si>
    <t>Judge(s) : Annette Scott</t>
  </si>
  <si>
    <t>Elisha Wright</t>
  </si>
  <si>
    <t>See Me Coming</t>
  </si>
  <si>
    <t>Sarah Bellamy</t>
  </si>
  <si>
    <t>Letterlough King Hector</t>
  </si>
  <si>
    <t>Denise Harland</t>
  </si>
  <si>
    <t>Ario</t>
  </si>
  <si>
    <t>Judge(s) : Donna Johnston</t>
  </si>
  <si>
    <t>Martin Watts</t>
  </si>
  <si>
    <t>Quidams Choice</t>
  </si>
  <si>
    <t>51</t>
  </si>
  <si>
    <t>Sarah Heath</t>
  </si>
  <si>
    <t>Finnegan X</t>
  </si>
  <si>
    <t>Janette Frost</t>
  </si>
  <si>
    <t>Loves Black STH</t>
  </si>
  <si>
    <t>Charlotte Fogel</t>
  </si>
  <si>
    <t>Royal William</t>
  </si>
  <si>
    <t>49</t>
  </si>
  <si>
    <t>Henrietta Windsor Phillips</t>
  </si>
  <si>
    <t>Mara BKO</t>
  </si>
  <si>
    <t>Urszula Russek</t>
  </si>
  <si>
    <t>Forever Young MFS</t>
  </si>
  <si>
    <t>55</t>
  </si>
  <si>
    <t xml:space="preserve">A Domino Effect </t>
  </si>
  <si>
    <t>Sarah Ingham</t>
  </si>
  <si>
    <t>Mowgli S</t>
  </si>
  <si>
    <t>Kerry White</t>
  </si>
  <si>
    <t>Demirela Daisy</t>
  </si>
  <si>
    <t>Sarah Wilson</t>
  </si>
  <si>
    <t>Gichello z</t>
  </si>
  <si>
    <t>Daisy Adamson</t>
  </si>
  <si>
    <t>Sugar Rush I</t>
  </si>
  <si>
    <t>44</t>
  </si>
  <si>
    <t>Suzanne Dipple</t>
  </si>
  <si>
    <t>Sanson De Ligero</t>
  </si>
  <si>
    <t>Test/Class : M75 / 8</t>
  </si>
  <si>
    <t>50</t>
  </si>
  <si>
    <t>Maxwell TN</t>
  </si>
  <si>
    <t>Kathy Phillips</t>
  </si>
  <si>
    <t>Lauries Invader</t>
  </si>
  <si>
    <t>5</t>
  </si>
  <si>
    <t>Sophie Browne</t>
  </si>
  <si>
    <t>Keystone Jamora</t>
  </si>
  <si>
    <t>19</t>
  </si>
  <si>
    <t>ABBOTTSVALE RHUMOUR</t>
  </si>
  <si>
    <t>Test/Class : AM85 / 9</t>
  </si>
  <si>
    <t>Samantha Perry</t>
  </si>
  <si>
    <t>Marco x</t>
  </si>
  <si>
    <t>Grace Romaine</t>
  </si>
  <si>
    <t>Ronaldo IV</t>
  </si>
  <si>
    <t>Trevor Downham</t>
  </si>
  <si>
    <t>Reubens</t>
  </si>
  <si>
    <t>45</t>
  </si>
  <si>
    <t>Guapero II</t>
  </si>
  <si>
    <t>Tracey Nelson</t>
  </si>
  <si>
    <t>Charisma DD</t>
  </si>
  <si>
    <t>Claire Bernard</t>
  </si>
  <si>
    <t>Wortila</t>
  </si>
  <si>
    <t>Hilary French</t>
  </si>
  <si>
    <t xml:space="preserve">Adaeus </t>
  </si>
  <si>
    <t>Daniel Sherriff</t>
  </si>
  <si>
    <t>Fred Astaire WD</t>
  </si>
  <si>
    <t>Evaldo</t>
  </si>
  <si>
    <t>Test/Class : Adv Med 91 / 10</t>
  </si>
  <si>
    <t>Test/Class : Inter II / 13</t>
  </si>
  <si>
    <t>Mark Mills</t>
  </si>
  <si>
    <t>Tailormade Revention</t>
  </si>
  <si>
    <t>Christine Cockerton</t>
  </si>
  <si>
    <t>1S</t>
  </si>
  <si>
    <t>2S</t>
  </si>
  <si>
    <t>1B</t>
  </si>
  <si>
    <t>2B</t>
  </si>
  <si>
    <t>3B</t>
  </si>
  <si>
    <t>4B</t>
  </si>
  <si>
    <t>5B=</t>
  </si>
  <si>
    <t>7B</t>
  </si>
  <si>
    <t>Total Points: 2902</t>
  </si>
  <si>
    <t>1G (1st</t>
  </si>
  <si>
    <t>2G</t>
  </si>
  <si>
    <t>5B</t>
  </si>
  <si>
    <t>6B</t>
  </si>
  <si>
    <t>1G (1st)</t>
  </si>
  <si>
    <t>1B (2nd)</t>
  </si>
  <si>
    <t>4B=</t>
  </si>
  <si>
    <t>1G</t>
  </si>
  <si>
    <t>1G (2nd)</t>
  </si>
  <si>
    <t>1S (1st)</t>
  </si>
  <si>
    <t>3S</t>
  </si>
  <si>
    <t>4S</t>
  </si>
  <si>
    <t>2G (2nd)</t>
  </si>
  <si>
    <t>3G</t>
  </si>
  <si>
    <t>Total Points: 370</t>
  </si>
  <si>
    <t>Total Points: 390</t>
  </si>
  <si>
    <t>Julie Warwick Munday</t>
  </si>
  <si>
    <t>RET</t>
  </si>
  <si>
    <t>Romanno Woodhouse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</si>
</sst>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2E2E2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D3441"/>
      </left>
      <right style="thin">
        <color rgb="FF1D3441"/>
      </right>
      <top style="thin">
        <color rgb="FF1D3441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1" xfId="0" applyBorder="1"/>
    <xf numFmtId="0" fontId="2" fillId="0" borderId="0" xfId="1" applyFont="1"/>
    <xf numFmtId="0" fontId="3" fillId="0" borderId="0" xfId="0" applyFont="1"/>
    <xf numFmtId="0" fontId="4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1" applyFont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10" fontId="0" fillId="0" borderId="0" xfId="0" applyNumberFormat="1"/>
    <xf numFmtId="10" fontId="2" fillId="0" borderId="0" xfId="1" applyNumberFormat="1" applyFont="1"/>
    <xf numFmtId="10" fontId="4" fillId="2" borderId="1" xfId="1" applyNumberFormat="1" applyFont="1" applyFill="1" applyBorder="1" applyAlignment="1">
      <alignment horizontal="center"/>
    </xf>
    <xf numFmtId="10" fontId="5" fillId="0" borderId="1" xfId="0" applyNumberFormat="1" applyFont="1" applyBorder="1" applyAlignment="1">
      <alignment horizontal="left"/>
    </xf>
    <xf numFmtId="10" fontId="4" fillId="2" borderId="2" xfId="1" applyNumberFormat="1" applyFont="1" applyFill="1" applyBorder="1" applyAlignment="1">
      <alignment horizontal="center"/>
    </xf>
    <xf numFmtId="10" fontId="5" fillId="0" borderId="1" xfId="0" applyNumberFormat="1" applyFont="1" applyBorder="1"/>
    <xf numFmtId="164" fontId="5" fillId="0" borderId="1" xfId="0" applyNumberFormat="1" applyFont="1" applyBorder="1"/>
    <xf numFmtId="10" fontId="5" fillId="0" borderId="1" xfId="0" applyNumberFormat="1" applyFont="1" applyBorder="1" applyAlignment="1">
      <alignment horizontal="right"/>
    </xf>
    <xf numFmtId="2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4" fillId="2" borderId="1" xfId="1" applyFont="1" applyFill="1" applyBorder="1" applyAlignment="1">
      <alignment horizontal="right"/>
    </xf>
    <xf numFmtId="20" fontId="5" fillId="0" borderId="1" xfId="0" applyNumberFormat="1" applyFont="1" applyBorder="1" applyAlignment="1">
      <alignment horizontal="left"/>
    </xf>
    <xf numFmtId="20" fontId="5" fillId="0" borderId="1" xfId="0" applyNumberFormat="1" applyFont="1" applyBorder="1"/>
    <xf numFmtId="20" fontId="0" fillId="0" borderId="0" xfId="0" applyNumberFormat="1"/>
    <xf numFmtId="0" fontId="0" fillId="0" borderId="1" xfId="0" applyBorder="1" applyAlignment="1">
      <alignment horizontal="right"/>
    </xf>
    <xf numFmtId="10" fontId="4" fillId="2" borderId="2" xfId="1" applyNumberFormat="1" applyFont="1" applyFill="1" applyBorder="1" applyAlignment="1">
      <alignment horizontal="left"/>
    </xf>
    <xf numFmtId="10" fontId="4" fillId="2" borderId="1" xfId="1" applyNumberFormat="1" applyFont="1" applyFill="1" applyBorder="1" applyAlignment="1">
      <alignment horizontal="left"/>
    </xf>
    <xf numFmtId="10" fontId="6" fillId="0" borderId="1" xfId="1" applyNumberFormat="1" applyFont="1" applyBorder="1" applyAlignment="1">
      <alignment horizontal="left"/>
    </xf>
    <xf numFmtId="0" fontId="6" fillId="0" borderId="1" xfId="1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"/>
  <sheetViews>
    <sheetView tabSelected="1" workbookViewId="0">
      <selection activeCell="D1" sqref="D1"/>
    </sheetView>
  </sheetViews>
  <sheetFormatPr defaultRowHeight="15" x14ac:dyDescent="0.25"/>
  <cols>
    <col min="3" max="3" width="24.28515625" customWidth="1"/>
    <col min="4" max="4" width="30.42578125" customWidth="1"/>
  </cols>
  <sheetData>
    <row r="1" spans="1:8" ht="18.75" x14ac:dyDescent="0.3">
      <c r="A1" s="3" t="s">
        <v>37</v>
      </c>
    </row>
    <row r="2" spans="1:8" ht="18.75" x14ac:dyDescent="0.3">
      <c r="A2" s="3" t="s">
        <v>8</v>
      </c>
    </row>
    <row r="3" spans="1:8" ht="18.75" x14ac:dyDescent="0.3">
      <c r="A3" s="3" t="s">
        <v>28</v>
      </c>
    </row>
    <row r="4" spans="1:8" ht="18.75" x14ac:dyDescent="0.3">
      <c r="A4" s="3" t="s">
        <v>84</v>
      </c>
    </row>
    <row r="5" spans="1:8" ht="18.75" x14ac:dyDescent="0.3">
      <c r="A5" s="3" t="s">
        <v>9</v>
      </c>
    </row>
    <row r="6" spans="1:8" ht="18.75" x14ac:dyDescent="0.3">
      <c r="A6" s="3" t="s">
        <v>12</v>
      </c>
    </row>
    <row r="7" spans="1:8" ht="18.75" x14ac:dyDescent="0.3">
      <c r="A7" s="3" t="s">
        <v>85</v>
      </c>
    </row>
    <row r="8" spans="1:8" ht="18.75" x14ac:dyDescent="0.3">
      <c r="A8" s="3"/>
    </row>
    <row r="9" spans="1:8" ht="18.75" customHeight="1" x14ac:dyDescent="0.25">
      <c r="A9" s="6" t="s">
        <v>19</v>
      </c>
      <c r="B9" s="7" t="s">
        <v>1</v>
      </c>
      <c r="C9" s="7" t="s">
        <v>2</v>
      </c>
      <c r="D9" s="7" t="s">
        <v>3</v>
      </c>
      <c r="E9" s="6" t="s">
        <v>4</v>
      </c>
      <c r="F9" s="6"/>
      <c r="G9" s="6" t="s">
        <v>6</v>
      </c>
      <c r="H9" s="6" t="s">
        <v>7</v>
      </c>
    </row>
    <row r="10" spans="1:8" ht="18.75" customHeight="1" x14ac:dyDescent="0.25">
      <c r="A10" s="10" t="s">
        <v>193</v>
      </c>
      <c r="B10" s="10" t="s">
        <v>73</v>
      </c>
      <c r="C10" s="10" t="s">
        <v>92</v>
      </c>
      <c r="D10" s="10" t="s">
        <v>93</v>
      </c>
      <c r="E10" s="10" t="s">
        <v>11</v>
      </c>
      <c r="F10" s="10">
        <v>160.5</v>
      </c>
      <c r="G10" s="18">
        <f t="shared" ref="G10:G17" si="0">F10/290</f>
        <v>0.55344827586206902</v>
      </c>
      <c r="H10" s="10">
        <v>55</v>
      </c>
    </row>
    <row r="11" spans="1:8" ht="18.75" customHeight="1" x14ac:dyDescent="0.25">
      <c r="A11" s="10" t="s">
        <v>195</v>
      </c>
      <c r="B11" s="10" t="s">
        <v>76</v>
      </c>
      <c r="C11" s="10" t="s">
        <v>101</v>
      </c>
      <c r="D11" s="10" t="s">
        <v>102</v>
      </c>
      <c r="E11" s="10" t="s">
        <v>10</v>
      </c>
      <c r="F11" s="19">
        <v>204</v>
      </c>
      <c r="G11" s="18">
        <f t="shared" si="0"/>
        <v>0.70344827586206893</v>
      </c>
      <c r="H11" s="10">
        <v>70</v>
      </c>
    </row>
    <row r="12" spans="1:8" ht="18.75" customHeight="1" x14ac:dyDescent="0.25">
      <c r="A12" s="10" t="s">
        <v>196</v>
      </c>
      <c r="B12" s="10" t="s">
        <v>94</v>
      </c>
      <c r="C12" s="10" t="s">
        <v>95</v>
      </c>
      <c r="D12" s="10" t="s">
        <v>96</v>
      </c>
      <c r="E12" s="10" t="s">
        <v>10</v>
      </c>
      <c r="F12" s="10">
        <v>196.5</v>
      </c>
      <c r="G12" s="18">
        <f t="shared" si="0"/>
        <v>0.67758620689655169</v>
      </c>
      <c r="H12" s="10">
        <v>69</v>
      </c>
    </row>
    <row r="13" spans="1:8" ht="18.75" customHeight="1" x14ac:dyDescent="0.25">
      <c r="A13" s="10" t="s">
        <v>197</v>
      </c>
      <c r="B13" s="10" t="s">
        <v>59</v>
      </c>
      <c r="C13" s="10" t="s">
        <v>90</v>
      </c>
      <c r="D13" s="10" t="s">
        <v>91</v>
      </c>
      <c r="E13" s="10" t="s">
        <v>10</v>
      </c>
      <c r="F13" s="19">
        <v>196</v>
      </c>
      <c r="G13" s="18">
        <f t="shared" si="0"/>
        <v>0.67586206896551726</v>
      </c>
      <c r="H13" s="10">
        <v>69</v>
      </c>
    </row>
    <row r="14" spans="1:8" ht="18.75" customHeight="1" x14ac:dyDescent="0.25">
      <c r="A14" s="10" t="s">
        <v>198</v>
      </c>
      <c r="B14" s="10" t="s">
        <v>78</v>
      </c>
      <c r="C14" s="10" t="s">
        <v>88</v>
      </c>
      <c r="D14" s="10" t="s">
        <v>89</v>
      </c>
      <c r="E14" s="10" t="s">
        <v>10</v>
      </c>
      <c r="F14" s="10">
        <v>192.5</v>
      </c>
      <c r="G14" s="18">
        <f t="shared" si="0"/>
        <v>0.66379310344827591</v>
      </c>
      <c r="H14" s="10">
        <v>67</v>
      </c>
    </row>
    <row r="15" spans="1:8" ht="18.75" customHeight="1" x14ac:dyDescent="0.25">
      <c r="A15" s="10" t="s">
        <v>199</v>
      </c>
      <c r="B15" s="10" t="s">
        <v>67</v>
      </c>
      <c r="C15" s="10" t="s">
        <v>86</v>
      </c>
      <c r="D15" s="10" t="s">
        <v>87</v>
      </c>
      <c r="E15" s="10" t="s">
        <v>10</v>
      </c>
      <c r="F15" s="10">
        <v>186.5</v>
      </c>
      <c r="G15" s="18">
        <f t="shared" si="0"/>
        <v>0.64310344827586208</v>
      </c>
      <c r="H15" s="10">
        <v>64</v>
      </c>
    </row>
    <row r="16" spans="1:8" ht="18.75" customHeight="1" x14ac:dyDescent="0.25">
      <c r="A16" s="10" t="s">
        <v>199</v>
      </c>
      <c r="B16" s="10" t="s">
        <v>83</v>
      </c>
      <c r="C16" s="10" t="s">
        <v>97</v>
      </c>
      <c r="D16" s="10" t="s">
        <v>98</v>
      </c>
      <c r="E16" s="10" t="s">
        <v>10</v>
      </c>
      <c r="F16" s="12">
        <v>186.5</v>
      </c>
      <c r="G16" s="18">
        <f t="shared" si="0"/>
        <v>0.64310344827586208</v>
      </c>
      <c r="H16" s="12">
        <v>64</v>
      </c>
    </row>
    <row r="17" spans="1:8" ht="18.75" customHeight="1" x14ac:dyDescent="0.25">
      <c r="A17" s="10" t="s">
        <v>200</v>
      </c>
      <c r="B17" s="10" t="s">
        <v>75</v>
      </c>
      <c r="C17" s="10" t="s">
        <v>99</v>
      </c>
      <c r="D17" s="10" t="s">
        <v>100</v>
      </c>
      <c r="E17" s="10" t="s">
        <v>10</v>
      </c>
      <c r="F17" s="10">
        <v>175.5</v>
      </c>
      <c r="G17" s="18">
        <f t="shared" si="0"/>
        <v>0.60517241379310349</v>
      </c>
      <c r="H17" s="10">
        <v>60</v>
      </c>
    </row>
    <row r="18" spans="1:8" ht="18.75" customHeight="1" x14ac:dyDescent="0.25">
      <c r="A18" s="10"/>
      <c r="B18" s="10"/>
      <c r="C18" s="10"/>
      <c r="D18" s="10"/>
      <c r="E18" s="10"/>
      <c r="F18" s="10"/>
      <c r="G18" s="18"/>
      <c r="H18" s="10"/>
    </row>
    <row r="19" spans="1:8" ht="18.75" customHeight="1" x14ac:dyDescent="0.25">
      <c r="A19" s="10"/>
      <c r="B19" s="10"/>
      <c r="C19" s="10"/>
      <c r="D19" s="10"/>
      <c r="E19" s="10"/>
      <c r="F19" s="10"/>
      <c r="G19" s="18"/>
      <c r="H19" s="10"/>
    </row>
  </sheetData>
  <sortState xmlns:xlrd2="http://schemas.microsoft.com/office/spreadsheetml/2017/richdata2" ref="A10:H17">
    <sortCondition ref="E10:E17" customList="Gold,Silver,Bronze"/>
    <sortCondition descending="1" ref="F10:F17"/>
  </sortState>
  <pageMargins left="0.7" right="0.7" top="0.75" bottom="0.75" header="0.3" footer="0.3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15CB4-9D30-4AE1-8552-F9F8A45CCDB9}">
  <dimension ref="A1:H13"/>
  <sheetViews>
    <sheetView workbookViewId="0">
      <selection activeCell="B13" sqref="B13"/>
    </sheetView>
  </sheetViews>
  <sheetFormatPr defaultRowHeight="15" x14ac:dyDescent="0.25"/>
  <cols>
    <col min="3" max="3" width="16.42578125" customWidth="1"/>
    <col min="4" max="4" width="17.85546875" customWidth="1"/>
  </cols>
  <sheetData>
    <row r="1" spans="1:8" ht="18.75" x14ac:dyDescent="0.3">
      <c r="A1" s="3" t="s">
        <v>37</v>
      </c>
      <c r="G1" s="13"/>
    </row>
    <row r="2" spans="1:8" ht="18.75" x14ac:dyDescent="0.3">
      <c r="A2" s="3" t="s">
        <v>8</v>
      </c>
      <c r="G2" s="13"/>
    </row>
    <row r="3" spans="1:8" ht="18.75" x14ac:dyDescent="0.3">
      <c r="A3" s="3" t="s">
        <v>24</v>
      </c>
      <c r="G3" s="13"/>
    </row>
    <row r="4" spans="1:8" ht="18.75" x14ac:dyDescent="0.3">
      <c r="A4" s="3" t="s">
        <v>84</v>
      </c>
      <c r="G4" s="13"/>
    </row>
    <row r="5" spans="1:8" ht="18.75" x14ac:dyDescent="0.3">
      <c r="A5" s="3" t="s">
        <v>188</v>
      </c>
      <c r="G5" s="13"/>
    </row>
    <row r="6" spans="1:8" ht="18.75" x14ac:dyDescent="0.3">
      <c r="A6" s="3" t="s">
        <v>217</v>
      </c>
      <c r="G6" s="13"/>
    </row>
    <row r="7" spans="1:8" ht="18.75" x14ac:dyDescent="0.3">
      <c r="A7" s="3" t="s">
        <v>43</v>
      </c>
      <c r="G7" s="13"/>
    </row>
    <row r="8" spans="1:8" x14ac:dyDescent="0.25">
      <c r="G8" s="13"/>
    </row>
    <row r="9" spans="1:8" x14ac:dyDescent="0.25">
      <c r="G9" s="13"/>
    </row>
    <row r="10" spans="1:8" ht="18.75" customHeight="1" x14ac:dyDescent="0.25">
      <c r="A10" s="7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29" t="s">
        <v>6</v>
      </c>
      <c r="H10" s="7" t="s">
        <v>7</v>
      </c>
    </row>
    <row r="11" spans="1:8" ht="18.75" customHeight="1" x14ac:dyDescent="0.25">
      <c r="A11" s="24" t="s">
        <v>193</v>
      </c>
      <c r="B11" s="11" t="s">
        <v>61</v>
      </c>
      <c r="C11" s="11" t="s">
        <v>173</v>
      </c>
      <c r="D11" s="11" t="s">
        <v>174</v>
      </c>
      <c r="E11" s="11" t="s">
        <v>11</v>
      </c>
      <c r="F11" s="11">
        <v>236.5</v>
      </c>
      <c r="G11" s="16">
        <f t="shared" ref="G11" si="0">F11/390</f>
        <v>0.60641025641025637</v>
      </c>
      <c r="H11" s="11">
        <v>51</v>
      </c>
    </row>
    <row r="12" spans="1:8" ht="18.75" customHeight="1" x14ac:dyDescent="0.25">
      <c r="A12" s="24" t="s">
        <v>195</v>
      </c>
      <c r="B12" s="11" t="s">
        <v>54</v>
      </c>
      <c r="C12" s="11" t="s">
        <v>171</v>
      </c>
      <c r="D12" s="11" t="s">
        <v>172</v>
      </c>
      <c r="E12" s="11" t="s">
        <v>10</v>
      </c>
      <c r="F12" s="11">
        <v>227.5</v>
      </c>
      <c r="G12" s="16">
        <f>F12/390</f>
        <v>0.58333333333333337</v>
      </c>
      <c r="H12" s="11">
        <v>51</v>
      </c>
    </row>
    <row r="13" spans="1:8" ht="18.75" customHeight="1" x14ac:dyDescent="0.25">
      <c r="A13" s="11" t="s">
        <v>196</v>
      </c>
      <c r="B13" s="11">
        <v>56</v>
      </c>
      <c r="C13" s="11" t="s">
        <v>218</v>
      </c>
      <c r="D13" s="11" t="s">
        <v>220</v>
      </c>
      <c r="E13" s="11" t="s">
        <v>10</v>
      </c>
      <c r="F13" s="11">
        <v>222</v>
      </c>
      <c r="G13" s="16">
        <f>F13/390</f>
        <v>0.56923076923076921</v>
      </c>
      <c r="H13" s="11">
        <v>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381C9-6803-4538-9BD3-ADE528BEEA0A}">
  <dimension ref="A1:H16"/>
  <sheetViews>
    <sheetView topLeftCell="A2" workbookViewId="0">
      <selection activeCell="D2" sqref="D2"/>
    </sheetView>
  </sheetViews>
  <sheetFormatPr defaultRowHeight="15" x14ac:dyDescent="0.25"/>
  <cols>
    <col min="3" max="3" width="18.5703125" customWidth="1"/>
    <col min="4" max="4" width="27.28515625" customWidth="1"/>
    <col min="7" max="7" width="9.140625" style="13"/>
  </cols>
  <sheetData>
    <row r="1" spans="1:8" ht="18.75" x14ac:dyDescent="0.3">
      <c r="A1" s="3" t="s">
        <v>37</v>
      </c>
    </row>
    <row r="2" spans="1:8" ht="18.75" x14ac:dyDescent="0.3">
      <c r="A2" s="3" t="s">
        <v>8</v>
      </c>
    </row>
    <row r="3" spans="1:8" ht="18.75" x14ac:dyDescent="0.3">
      <c r="A3" s="3" t="s">
        <v>24</v>
      </c>
    </row>
    <row r="4" spans="1:8" ht="18.75" x14ac:dyDescent="0.3">
      <c r="A4" s="3" t="s">
        <v>84</v>
      </c>
    </row>
    <row r="5" spans="1:8" ht="18.75" x14ac:dyDescent="0.3">
      <c r="A5" s="3" t="s">
        <v>18</v>
      </c>
    </row>
    <row r="6" spans="1:8" ht="18.75" x14ac:dyDescent="0.3">
      <c r="A6" s="3" t="s">
        <v>17</v>
      </c>
    </row>
    <row r="7" spans="1:8" ht="18.75" x14ac:dyDescent="0.3">
      <c r="A7" s="3" t="s">
        <v>43</v>
      </c>
    </row>
    <row r="10" spans="1:8" ht="18.75" customHeight="1" x14ac:dyDescent="0.25">
      <c r="A10" s="5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28" t="s">
        <v>6</v>
      </c>
      <c r="H10" s="5" t="s">
        <v>7</v>
      </c>
    </row>
    <row r="11" spans="1:8" ht="18.75" customHeight="1" x14ac:dyDescent="0.25">
      <c r="A11" s="25" t="s">
        <v>206</v>
      </c>
      <c r="B11" s="10" t="s">
        <v>71</v>
      </c>
      <c r="C11" s="10" t="s">
        <v>185</v>
      </c>
      <c r="D11" s="10" t="s">
        <v>186</v>
      </c>
      <c r="E11" s="10" t="s">
        <v>48</v>
      </c>
      <c r="F11" s="31">
        <v>242.5</v>
      </c>
      <c r="G11" s="30">
        <f>F11/340</f>
        <v>0.71323529411764708</v>
      </c>
      <c r="H11" s="31">
        <v>16</v>
      </c>
    </row>
    <row r="12" spans="1:8" ht="18.75" customHeight="1" x14ac:dyDescent="0.25">
      <c r="A12" s="24" t="s">
        <v>195</v>
      </c>
      <c r="B12" s="11">
        <v>56</v>
      </c>
      <c r="C12" s="11" t="s">
        <v>183</v>
      </c>
      <c r="D12" s="11" t="s">
        <v>184</v>
      </c>
      <c r="E12" s="11" t="s">
        <v>10</v>
      </c>
      <c r="F12" s="11">
        <v>228.5</v>
      </c>
      <c r="G12" s="16">
        <f>F12/340</f>
        <v>0.67205882352941182</v>
      </c>
      <c r="H12" s="11">
        <v>15</v>
      </c>
    </row>
    <row r="13" spans="1:8" ht="18.75" customHeight="1" x14ac:dyDescent="0.25">
      <c r="A13" s="11" t="s">
        <v>196</v>
      </c>
      <c r="B13" s="11" t="s">
        <v>31</v>
      </c>
      <c r="C13" s="11" t="s">
        <v>181</v>
      </c>
      <c r="D13" s="11" t="s">
        <v>182</v>
      </c>
      <c r="E13" s="11" t="s">
        <v>10</v>
      </c>
      <c r="F13" s="11">
        <v>219.5</v>
      </c>
      <c r="G13" s="16">
        <f>F13/340</f>
        <v>0.64558823529411768</v>
      </c>
      <c r="H13" s="11">
        <v>15</v>
      </c>
    </row>
    <row r="14" spans="1:8" ht="18.75" customHeight="1" x14ac:dyDescent="0.25">
      <c r="A14" s="24" t="s">
        <v>197</v>
      </c>
      <c r="B14" s="11" t="s">
        <v>46</v>
      </c>
      <c r="C14" s="11" t="s">
        <v>175</v>
      </c>
      <c r="D14" s="11" t="s">
        <v>176</v>
      </c>
      <c r="E14" s="11" t="s">
        <v>10</v>
      </c>
      <c r="F14" s="11">
        <v>211.5</v>
      </c>
      <c r="G14" s="16">
        <f>F14/340</f>
        <v>0.62205882352941178</v>
      </c>
      <c r="H14" s="11">
        <v>15</v>
      </c>
    </row>
    <row r="15" spans="1:8" ht="18.75" customHeight="1" x14ac:dyDescent="0.25">
      <c r="A15" s="11" t="s">
        <v>198</v>
      </c>
      <c r="B15" s="11" t="s">
        <v>177</v>
      </c>
      <c r="C15" s="11" t="s">
        <v>158</v>
      </c>
      <c r="D15" s="11" t="s">
        <v>178</v>
      </c>
      <c r="E15" s="11" t="s">
        <v>10</v>
      </c>
      <c r="F15" s="11">
        <v>185</v>
      </c>
      <c r="G15" s="16">
        <f>F15/340</f>
        <v>0.54411764705882348</v>
      </c>
      <c r="H15" s="11">
        <v>13</v>
      </c>
    </row>
    <row r="16" spans="1:8" ht="18.75" customHeight="1" x14ac:dyDescent="0.25">
      <c r="A16" s="11" t="s">
        <v>219</v>
      </c>
      <c r="B16" s="11" t="s">
        <v>65</v>
      </c>
      <c r="C16" s="11" t="s">
        <v>179</v>
      </c>
      <c r="D16" s="11" t="s">
        <v>180</v>
      </c>
      <c r="E16" s="11" t="s">
        <v>11</v>
      </c>
      <c r="F16" s="11" t="s">
        <v>219</v>
      </c>
      <c r="G16" s="16" t="s">
        <v>219</v>
      </c>
      <c r="H16" s="11" t="s">
        <v>219</v>
      </c>
    </row>
  </sheetData>
  <sortState xmlns:xlrd2="http://schemas.microsoft.com/office/spreadsheetml/2017/richdata2" ref="A11:H15">
    <sortCondition ref="E12:E15"/>
    <sortCondition descending="1" ref="F12:F15"/>
  </sortState>
  <pageMargins left="0.7" right="0.7" top="0.75" bottom="0.75" header="0.3" footer="0.3"/>
  <pageSetup paperSize="9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7C4B9-32D9-459F-8ECC-49666FDBE9DE}">
  <dimension ref="A1:H13"/>
  <sheetViews>
    <sheetView workbookViewId="0">
      <selection activeCell="D1" sqref="D1"/>
    </sheetView>
  </sheetViews>
  <sheetFormatPr defaultRowHeight="15" x14ac:dyDescent="0.25"/>
  <cols>
    <col min="3" max="3" width="24.42578125" customWidth="1"/>
    <col min="4" max="4" width="19.140625" customWidth="1"/>
  </cols>
  <sheetData>
    <row r="1" spans="1:8" ht="18.75" x14ac:dyDescent="0.3">
      <c r="A1" s="3" t="s">
        <v>37</v>
      </c>
      <c r="G1" s="13"/>
    </row>
    <row r="2" spans="1:8" ht="18.75" x14ac:dyDescent="0.3">
      <c r="A2" s="3" t="s">
        <v>8</v>
      </c>
      <c r="G2" s="13"/>
    </row>
    <row r="3" spans="1:8" ht="18.75" x14ac:dyDescent="0.3">
      <c r="A3" s="3" t="s">
        <v>24</v>
      </c>
      <c r="G3" s="13"/>
    </row>
    <row r="4" spans="1:8" ht="18.75" x14ac:dyDescent="0.3">
      <c r="A4" s="3" t="s">
        <v>84</v>
      </c>
      <c r="G4" s="13"/>
    </row>
    <row r="5" spans="1:8" ht="18.75" x14ac:dyDescent="0.3">
      <c r="A5" s="3" t="s">
        <v>30</v>
      </c>
      <c r="G5" s="13"/>
    </row>
    <row r="6" spans="1:8" ht="18.75" x14ac:dyDescent="0.3">
      <c r="A6" s="3" t="s">
        <v>17</v>
      </c>
      <c r="G6" s="13"/>
    </row>
    <row r="7" spans="1:8" ht="18.75" x14ac:dyDescent="0.3">
      <c r="A7" s="3" t="s">
        <v>43</v>
      </c>
      <c r="G7" s="13"/>
    </row>
    <row r="8" spans="1:8" x14ac:dyDescent="0.25">
      <c r="G8" s="13"/>
    </row>
    <row r="9" spans="1:8" x14ac:dyDescent="0.25">
      <c r="G9" s="13"/>
    </row>
    <row r="10" spans="1:8" ht="18.75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4" t="s">
        <v>4</v>
      </c>
      <c r="F10" s="4" t="s">
        <v>5</v>
      </c>
      <c r="G10" s="17" t="s">
        <v>6</v>
      </c>
      <c r="H10" s="4" t="s">
        <v>7</v>
      </c>
    </row>
    <row r="11" spans="1:8" ht="18.75" customHeight="1" x14ac:dyDescent="0.25">
      <c r="A11" s="25" t="s">
        <v>209</v>
      </c>
      <c r="B11" s="10" t="s">
        <v>71</v>
      </c>
      <c r="C11" s="10" t="s">
        <v>185</v>
      </c>
      <c r="D11" s="10" t="s">
        <v>186</v>
      </c>
      <c r="E11" s="10" t="s">
        <v>48</v>
      </c>
      <c r="F11" s="10">
        <v>242</v>
      </c>
      <c r="G11" s="18">
        <f>F11/340</f>
        <v>0.71176470588235297</v>
      </c>
      <c r="H11" s="10">
        <v>16</v>
      </c>
    </row>
    <row r="12" spans="1:8" ht="18.75" customHeight="1" x14ac:dyDescent="0.25">
      <c r="A12" s="25" t="s">
        <v>203</v>
      </c>
      <c r="B12" s="10" t="s">
        <v>77</v>
      </c>
      <c r="C12" s="10" t="s">
        <v>192</v>
      </c>
      <c r="D12" s="10" t="s">
        <v>187</v>
      </c>
      <c r="E12" s="10" t="s">
        <v>48</v>
      </c>
      <c r="F12" s="10">
        <v>234.5</v>
      </c>
      <c r="G12" s="18">
        <f>F12/340</f>
        <v>0.68970588235294117</v>
      </c>
      <c r="H12" s="10">
        <v>14</v>
      </c>
    </row>
    <row r="13" spans="1:8" ht="18.75" customHeight="1" x14ac:dyDescent="0.25">
      <c r="A13" s="10"/>
      <c r="B13" s="10"/>
      <c r="C13" s="10"/>
      <c r="D13" s="10"/>
      <c r="E13" s="10"/>
      <c r="F13" s="10"/>
      <c r="G13" s="18"/>
      <c r="H13" s="10"/>
    </row>
  </sheetData>
  <sortState xmlns:xlrd2="http://schemas.microsoft.com/office/spreadsheetml/2017/richdata2" ref="A12:H12">
    <sortCondition ref="E12" customList="Gold,Silver,Bronze"/>
    <sortCondition descending="1" ref="F12"/>
  </sortState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D148B-F3E9-4704-B530-50A5F3D35825}">
  <dimension ref="A1:H13"/>
  <sheetViews>
    <sheetView workbookViewId="0">
      <selection activeCell="D1" sqref="D1"/>
    </sheetView>
  </sheetViews>
  <sheetFormatPr defaultRowHeight="15" x14ac:dyDescent="0.25"/>
  <cols>
    <col min="3" max="3" width="21.140625" customWidth="1"/>
    <col min="4" max="4" width="21.7109375" customWidth="1"/>
  </cols>
  <sheetData>
    <row r="1" spans="1:8" ht="18.75" x14ac:dyDescent="0.3">
      <c r="A1" s="3" t="s">
        <v>37</v>
      </c>
      <c r="G1" s="13"/>
    </row>
    <row r="2" spans="1:8" ht="18.75" x14ac:dyDescent="0.3">
      <c r="A2" s="3" t="s">
        <v>8</v>
      </c>
      <c r="G2" s="13"/>
    </row>
    <row r="3" spans="1:8" ht="18.75" x14ac:dyDescent="0.3">
      <c r="A3" s="3" t="s">
        <v>24</v>
      </c>
      <c r="G3" s="13"/>
    </row>
    <row r="4" spans="1:8" ht="18.75" x14ac:dyDescent="0.3">
      <c r="A4" s="3" t="s">
        <v>84</v>
      </c>
      <c r="G4" s="13"/>
    </row>
    <row r="5" spans="1:8" ht="18.75" x14ac:dyDescent="0.3">
      <c r="A5" s="3" t="s">
        <v>189</v>
      </c>
      <c r="G5" s="13"/>
    </row>
    <row r="6" spans="1:8" ht="18.75" x14ac:dyDescent="0.3">
      <c r="A6" s="3" t="s">
        <v>17</v>
      </c>
      <c r="G6" s="13"/>
    </row>
    <row r="7" spans="1:8" ht="18.75" x14ac:dyDescent="0.3">
      <c r="A7" s="3" t="s">
        <v>43</v>
      </c>
      <c r="G7" s="13"/>
    </row>
    <row r="8" spans="1:8" x14ac:dyDescent="0.25">
      <c r="G8" s="13"/>
    </row>
    <row r="9" spans="1:8" x14ac:dyDescent="0.25">
      <c r="G9" s="13"/>
    </row>
    <row r="10" spans="1:8" ht="18.75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4" t="s">
        <v>4</v>
      </c>
      <c r="F10" s="4" t="s">
        <v>5</v>
      </c>
      <c r="G10" s="17" t="s">
        <v>6</v>
      </c>
      <c r="H10" s="4" t="s">
        <v>7</v>
      </c>
    </row>
    <row r="11" spans="1:8" ht="18.75" customHeight="1" x14ac:dyDescent="0.25">
      <c r="A11" s="25" t="s">
        <v>209</v>
      </c>
      <c r="B11" s="10" t="s">
        <v>57</v>
      </c>
      <c r="C11" s="10" t="s">
        <v>190</v>
      </c>
      <c r="D11" s="10" t="s">
        <v>191</v>
      </c>
      <c r="E11" s="10" t="s">
        <v>48</v>
      </c>
      <c r="F11" s="10">
        <v>226.5</v>
      </c>
      <c r="G11" s="18">
        <f>F11/340</f>
        <v>0.66617647058823526</v>
      </c>
      <c r="H11" s="10">
        <v>15</v>
      </c>
    </row>
    <row r="12" spans="1:8" ht="18.75" customHeight="1" x14ac:dyDescent="0.25">
      <c r="A12" s="25"/>
      <c r="B12" s="10"/>
      <c r="C12" s="10"/>
      <c r="D12" s="10"/>
      <c r="E12" s="10"/>
      <c r="F12" s="10"/>
      <c r="G12" s="18"/>
      <c r="H12" s="10"/>
    </row>
    <row r="13" spans="1:8" ht="18.75" customHeight="1" x14ac:dyDescent="0.25">
      <c r="A13" s="10"/>
      <c r="B13" s="10"/>
      <c r="C13" s="10"/>
      <c r="D13" s="10"/>
      <c r="E13" s="10"/>
      <c r="F13" s="10"/>
      <c r="G13" s="18"/>
      <c r="H13" s="10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FEFA2-2ACC-423F-94A7-2FA80EC67A1F}">
  <dimension ref="A1:H15"/>
  <sheetViews>
    <sheetView workbookViewId="0">
      <selection activeCell="D1" sqref="D1"/>
    </sheetView>
  </sheetViews>
  <sheetFormatPr defaultRowHeight="15" x14ac:dyDescent="0.25"/>
  <cols>
    <col min="3" max="3" width="20.5703125" customWidth="1"/>
    <col min="4" max="4" width="27.5703125" customWidth="1"/>
    <col min="7" max="7" width="9.140625" style="13"/>
  </cols>
  <sheetData>
    <row r="1" spans="1:8" ht="18.75" x14ac:dyDescent="0.3">
      <c r="A1" s="3" t="s">
        <v>37</v>
      </c>
    </row>
    <row r="2" spans="1:8" ht="18.75" x14ac:dyDescent="0.3">
      <c r="A2" s="3" t="s">
        <v>8</v>
      </c>
    </row>
    <row r="3" spans="1:8" ht="18.75" x14ac:dyDescent="0.3">
      <c r="A3" s="3" t="s">
        <v>25</v>
      </c>
    </row>
    <row r="4" spans="1:8" ht="18.75" x14ac:dyDescent="0.3">
      <c r="A4" s="3" t="s">
        <v>84</v>
      </c>
    </row>
    <row r="5" spans="1:8" ht="18.75" x14ac:dyDescent="0.3">
      <c r="A5" s="3" t="s">
        <v>40</v>
      </c>
    </row>
    <row r="6" spans="1:8" ht="18.75" x14ac:dyDescent="0.3">
      <c r="A6" s="3" t="s">
        <v>29</v>
      </c>
    </row>
    <row r="7" spans="1:8" ht="18.75" x14ac:dyDescent="0.3">
      <c r="A7" s="3" t="s">
        <v>125</v>
      </c>
    </row>
    <row r="10" spans="1:8" ht="18.75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6" t="s">
        <v>4</v>
      </c>
      <c r="F10" s="6" t="s">
        <v>5</v>
      </c>
      <c r="G10" s="15" t="s">
        <v>6</v>
      </c>
      <c r="H10" s="6" t="s">
        <v>7</v>
      </c>
    </row>
    <row r="11" spans="1:8" ht="18.75" customHeight="1" x14ac:dyDescent="0.25">
      <c r="A11" s="10" t="s">
        <v>193</v>
      </c>
      <c r="B11" s="10" t="s">
        <v>52</v>
      </c>
      <c r="C11" s="10" t="s">
        <v>50</v>
      </c>
      <c r="D11" s="10" t="s">
        <v>51</v>
      </c>
      <c r="E11" s="10" t="s">
        <v>11</v>
      </c>
      <c r="F11" s="10">
        <v>136.5</v>
      </c>
      <c r="G11" s="18">
        <f>F11/180</f>
        <v>0.7583333333333333</v>
      </c>
      <c r="H11" s="10">
        <v>72</v>
      </c>
    </row>
    <row r="12" spans="1:8" ht="18.75" customHeight="1" x14ac:dyDescent="0.25">
      <c r="A12" s="10"/>
      <c r="B12" s="10"/>
      <c r="C12" s="10"/>
      <c r="D12" s="10"/>
      <c r="E12" s="10"/>
      <c r="F12" s="10"/>
      <c r="G12" s="18"/>
      <c r="H12" s="10"/>
    </row>
    <row r="13" spans="1:8" ht="18.75" customHeight="1" x14ac:dyDescent="0.25">
      <c r="A13" s="10"/>
      <c r="B13" s="10"/>
      <c r="C13" s="10"/>
      <c r="D13" s="10"/>
      <c r="E13" s="10"/>
      <c r="F13" s="10"/>
      <c r="G13" s="18"/>
      <c r="H13" s="10"/>
    </row>
    <row r="14" spans="1:8" ht="18.75" customHeight="1" x14ac:dyDescent="0.25">
      <c r="A14" s="10"/>
      <c r="B14" s="10"/>
      <c r="C14" s="10"/>
      <c r="D14" s="10"/>
      <c r="E14" s="10"/>
      <c r="F14" s="10"/>
      <c r="G14" s="18"/>
      <c r="H14" s="10"/>
    </row>
    <row r="15" spans="1:8" ht="18.75" customHeight="1" x14ac:dyDescent="0.25">
      <c r="A15" s="10"/>
      <c r="B15" s="10"/>
      <c r="C15" s="10"/>
      <c r="D15" s="10"/>
      <c r="E15" s="10"/>
      <c r="F15" s="10"/>
      <c r="G15" s="18"/>
      <c r="H15" s="10"/>
    </row>
  </sheetData>
  <sortState xmlns:xlrd2="http://schemas.microsoft.com/office/spreadsheetml/2017/richdata2" ref="A11:H14">
    <sortCondition ref="E11:E14" customList="Gold,Silver,Bronze"/>
    <sortCondition descending="1" ref="F11:F14"/>
  </sortState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405BE-91F4-460D-9F41-80D7B62DBADC}">
  <dimension ref="A1:H12"/>
  <sheetViews>
    <sheetView workbookViewId="0">
      <selection activeCell="D1" sqref="D1"/>
    </sheetView>
  </sheetViews>
  <sheetFormatPr defaultRowHeight="15" x14ac:dyDescent="0.25"/>
  <cols>
    <col min="3" max="3" width="20" customWidth="1"/>
    <col min="4" max="4" width="22.42578125" customWidth="1"/>
  </cols>
  <sheetData>
    <row r="1" spans="1:8" ht="18.75" x14ac:dyDescent="0.3">
      <c r="A1" s="3" t="s">
        <v>37</v>
      </c>
      <c r="G1" s="13"/>
    </row>
    <row r="2" spans="1:8" ht="18.75" x14ac:dyDescent="0.3">
      <c r="A2" s="3" t="s">
        <v>8</v>
      </c>
      <c r="G2" s="13"/>
    </row>
    <row r="3" spans="1:8" ht="18.75" x14ac:dyDescent="0.3">
      <c r="A3" s="3" t="s">
        <v>25</v>
      </c>
      <c r="G3" s="13"/>
    </row>
    <row r="4" spans="1:8" ht="18.75" x14ac:dyDescent="0.3">
      <c r="A4" s="3" t="s">
        <v>84</v>
      </c>
      <c r="G4" s="13"/>
    </row>
    <row r="5" spans="1:8" ht="18.75" x14ac:dyDescent="0.3">
      <c r="A5" s="3" t="s">
        <v>39</v>
      </c>
      <c r="G5" s="13"/>
    </row>
    <row r="6" spans="1:8" ht="18.75" x14ac:dyDescent="0.3">
      <c r="A6" s="3" t="s">
        <v>36</v>
      </c>
      <c r="G6" s="13"/>
    </row>
    <row r="7" spans="1:8" ht="18.75" x14ac:dyDescent="0.3">
      <c r="A7" s="3" t="s">
        <v>125</v>
      </c>
      <c r="G7" s="13"/>
    </row>
    <row r="8" spans="1:8" x14ac:dyDescent="0.25">
      <c r="G8" s="13"/>
    </row>
    <row r="9" spans="1:8" x14ac:dyDescent="0.25">
      <c r="G9" s="13"/>
    </row>
    <row r="10" spans="1:8" ht="18.75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6" t="s">
        <v>4</v>
      </c>
      <c r="F10" s="6" t="s">
        <v>5</v>
      </c>
      <c r="G10" s="15" t="s">
        <v>6</v>
      </c>
      <c r="H10" s="6" t="s">
        <v>7</v>
      </c>
    </row>
    <row r="11" spans="1:8" ht="18.75" customHeight="1" x14ac:dyDescent="0.25">
      <c r="A11" s="10" t="s">
        <v>209</v>
      </c>
      <c r="B11" s="10" t="s">
        <v>81</v>
      </c>
      <c r="C11" s="10" t="s">
        <v>149</v>
      </c>
      <c r="D11" s="10" t="s">
        <v>150</v>
      </c>
      <c r="E11" s="10" t="s">
        <v>48</v>
      </c>
      <c r="F11" s="10">
        <v>189</v>
      </c>
      <c r="G11" s="18">
        <f>F11/260</f>
        <v>0.72692307692307689</v>
      </c>
      <c r="H11" s="10">
        <v>98</v>
      </c>
    </row>
    <row r="12" spans="1:8" ht="18.75" customHeight="1" x14ac:dyDescent="0.25">
      <c r="A12" s="10"/>
      <c r="B12" s="10"/>
      <c r="C12" s="10"/>
      <c r="D12" s="10"/>
      <c r="E12" s="10"/>
      <c r="F12" s="10"/>
      <c r="G12" s="18"/>
      <c r="H12" s="10"/>
    </row>
  </sheetData>
  <sortState xmlns:xlrd2="http://schemas.microsoft.com/office/spreadsheetml/2017/richdata2" ref="A11:H11">
    <sortCondition ref="E11"/>
    <sortCondition descending="1" ref="F11"/>
  </sortState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DF10E-D09E-408B-B2B3-7317DDC852DC}">
  <dimension ref="A1:H14"/>
  <sheetViews>
    <sheetView workbookViewId="0">
      <selection activeCell="D1" sqref="D1"/>
    </sheetView>
  </sheetViews>
  <sheetFormatPr defaultRowHeight="15" x14ac:dyDescent="0.25"/>
  <cols>
    <col min="3" max="3" width="20.85546875" customWidth="1"/>
    <col min="4" max="4" width="28.7109375" customWidth="1"/>
  </cols>
  <sheetData>
    <row r="1" spans="1:8" ht="18.75" x14ac:dyDescent="0.3">
      <c r="A1" s="3" t="s">
        <v>37</v>
      </c>
      <c r="G1" s="13"/>
    </row>
    <row r="2" spans="1:8" ht="18.75" x14ac:dyDescent="0.3">
      <c r="A2" s="3" t="s">
        <v>8</v>
      </c>
      <c r="G2" s="13"/>
    </row>
    <row r="3" spans="1:8" ht="18.75" x14ac:dyDescent="0.3">
      <c r="A3" s="3" t="s">
        <v>24</v>
      </c>
      <c r="G3" s="13"/>
    </row>
    <row r="4" spans="1:8" ht="18.75" x14ac:dyDescent="0.3">
      <c r="A4" s="3" t="s">
        <v>84</v>
      </c>
      <c r="G4" s="13"/>
    </row>
    <row r="5" spans="1:8" ht="18.75" x14ac:dyDescent="0.3">
      <c r="A5" s="3" t="s">
        <v>38</v>
      </c>
      <c r="G5" s="13"/>
    </row>
    <row r="6" spans="1:8" ht="18.75" x14ac:dyDescent="0.3">
      <c r="A6" s="3" t="s">
        <v>32</v>
      </c>
      <c r="G6" s="13"/>
    </row>
    <row r="7" spans="1:8" ht="18.75" x14ac:dyDescent="0.3">
      <c r="A7" s="3" t="s">
        <v>42</v>
      </c>
      <c r="G7" s="13"/>
    </row>
    <row r="8" spans="1:8" x14ac:dyDescent="0.25">
      <c r="G8" s="13"/>
    </row>
    <row r="9" spans="1:8" x14ac:dyDescent="0.25">
      <c r="G9" s="13"/>
    </row>
    <row r="10" spans="1:8" ht="20.100000000000001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6" t="s">
        <v>4</v>
      </c>
      <c r="F10" s="6" t="s">
        <v>5</v>
      </c>
      <c r="G10" s="15" t="s">
        <v>6</v>
      </c>
      <c r="H10" s="6" t="s">
        <v>7</v>
      </c>
    </row>
    <row r="11" spans="1:8" ht="20.100000000000001" customHeight="1" x14ac:dyDescent="0.25">
      <c r="A11" s="10" t="s">
        <v>209</v>
      </c>
      <c r="B11" s="10" t="s">
        <v>60</v>
      </c>
      <c r="C11" s="10" t="s">
        <v>149</v>
      </c>
      <c r="D11" s="10" t="s">
        <v>169</v>
      </c>
      <c r="E11" s="10" t="s">
        <v>48</v>
      </c>
      <c r="F11" s="10">
        <v>204.5</v>
      </c>
      <c r="G11" s="18">
        <f>F11/300</f>
        <v>0.68166666666666664</v>
      </c>
      <c r="H11" s="10">
        <v>105</v>
      </c>
    </row>
    <row r="12" spans="1:8" ht="20.100000000000001" customHeight="1" x14ac:dyDescent="0.25">
      <c r="A12" s="25" t="s">
        <v>193</v>
      </c>
      <c r="B12" s="10" t="s">
        <v>165</v>
      </c>
      <c r="C12" s="10" t="s">
        <v>166</v>
      </c>
      <c r="D12" s="10" t="s">
        <v>167</v>
      </c>
      <c r="E12" s="10" t="s">
        <v>11</v>
      </c>
      <c r="F12" s="10">
        <v>182</v>
      </c>
      <c r="G12" s="18">
        <f>F12/300</f>
        <v>0.60666666666666669</v>
      </c>
      <c r="H12" s="10">
        <v>93</v>
      </c>
    </row>
    <row r="13" spans="1:8" ht="20.100000000000001" customHeight="1" x14ac:dyDescent="0.25">
      <c r="A13" s="10"/>
      <c r="B13" s="10"/>
      <c r="C13" s="10"/>
      <c r="D13" s="10"/>
      <c r="E13" s="10"/>
      <c r="F13" s="10"/>
      <c r="G13" s="18"/>
      <c r="H13" s="10"/>
    </row>
    <row r="14" spans="1:8" ht="20.100000000000001" customHeight="1" x14ac:dyDescent="0.25">
      <c r="A14" s="10"/>
      <c r="B14" s="10"/>
      <c r="C14" s="10"/>
      <c r="D14" s="10"/>
      <c r="E14" s="10"/>
      <c r="F14" s="10"/>
      <c r="G14" s="18"/>
      <c r="H14" s="10"/>
    </row>
  </sheetData>
  <sortState xmlns:xlrd2="http://schemas.microsoft.com/office/spreadsheetml/2017/richdata2" ref="A11:H12">
    <sortCondition ref="E11:E12" customList="Gold,Silver,Bronze"/>
    <sortCondition descending="1" ref="F11:F12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6"/>
  <sheetViews>
    <sheetView workbookViewId="0">
      <selection activeCell="D1" sqref="D1"/>
    </sheetView>
  </sheetViews>
  <sheetFormatPr defaultRowHeight="15" x14ac:dyDescent="0.25"/>
  <cols>
    <col min="1" max="2" width="9.28515625" bestFit="1" customWidth="1"/>
    <col min="3" max="3" width="20.28515625" customWidth="1"/>
    <col min="4" max="4" width="24.140625" customWidth="1"/>
    <col min="6" max="6" width="11.140625" bestFit="1" customWidth="1"/>
    <col min="7" max="7" width="10" style="13" bestFit="1" customWidth="1"/>
    <col min="9" max="9" width="12.140625" customWidth="1"/>
  </cols>
  <sheetData>
    <row r="1" spans="1:11" ht="18.75" x14ac:dyDescent="0.3">
      <c r="A1" s="3" t="s">
        <v>37</v>
      </c>
    </row>
    <row r="2" spans="1:11" ht="18.75" x14ac:dyDescent="0.3">
      <c r="A2" s="3" t="s">
        <v>8</v>
      </c>
    </row>
    <row r="3" spans="1:11" ht="18.75" x14ac:dyDescent="0.3">
      <c r="A3" s="3" t="s">
        <v>24</v>
      </c>
    </row>
    <row r="4" spans="1:11" ht="18.75" x14ac:dyDescent="0.3">
      <c r="A4" s="3" t="s">
        <v>84</v>
      </c>
    </row>
    <row r="5" spans="1:11" ht="18.75" x14ac:dyDescent="0.3">
      <c r="A5" s="3" t="s">
        <v>13</v>
      </c>
    </row>
    <row r="6" spans="1:11" ht="18.75" x14ac:dyDescent="0.3">
      <c r="A6" s="3" t="s">
        <v>14</v>
      </c>
    </row>
    <row r="7" spans="1:11" ht="18.75" x14ac:dyDescent="0.3">
      <c r="A7" s="3" t="s">
        <v>125</v>
      </c>
    </row>
    <row r="9" spans="1:11" x14ac:dyDescent="0.25">
      <c r="A9" s="2"/>
      <c r="B9" s="2"/>
      <c r="C9" s="2"/>
      <c r="D9" s="2"/>
      <c r="E9" s="2"/>
      <c r="F9" s="2"/>
      <c r="G9" s="14"/>
      <c r="H9" s="2"/>
    </row>
    <row r="10" spans="1:11" ht="18.75" customHeight="1" x14ac:dyDescent="0.25">
      <c r="A10" s="6" t="s">
        <v>19</v>
      </c>
      <c r="B10" s="7" t="s">
        <v>1</v>
      </c>
      <c r="C10" s="7" t="s">
        <v>2</v>
      </c>
      <c r="D10" s="7" t="s">
        <v>3</v>
      </c>
      <c r="E10" s="6" t="s">
        <v>4</v>
      </c>
      <c r="F10" s="6" t="s">
        <v>5</v>
      </c>
      <c r="G10" s="15" t="s">
        <v>6</v>
      </c>
      <c r="H10" s="6" t="s">
        <v>7</v>
      </c>
    </row>
    <row r="11" spans="1:11" ht="18.75" customHeight="1" x14ac:dyDescent="0.25">
      <c r="A11" s="10" t="s">
        <v>193</v>
      </c>
      <c r="B11" s="10" t="s">
        <v>53</v>
      </c>
      <c r="C11" s="10" t="s">
        <v>103</v>
      </c>
      <c r="D11" s="10" t="s">
        <v>104</v>
      </c>
      <c r="E11" s="10" t="s">
        <v>11</v>
      </c>
      <c r="F11" s="11">
        <v>157</v>
      </c>
      <c r="G11" s="16">
        <f>F11/240</f>
        <v>0.65416666666666667</v>
      </c>
      <c r="H11" s="11">
        <v>66</v>
      </c>
      <c r="K11" s="26"/>
    </row>
    <row r="12" spans="1:11" ht="18.75" customHeight="1" x14ac:dyDescent="0.25">
      <c r="A12" s="10" t="s">
        <v>194</v>
      </c>
      <c r="B12" s="10" t="s">
        <v>73</v>
      </c>
      <c r="C12" s="10" t="s">
        <v>92</v>
      </c>
      <c r="D12" s="10" t="s">
        <v>93</v>
      </c>
      <c r="E12" s="10" t="s">
        <v>11</v>
      </c>
      <c r="F12" s="11">
        <v>131</v>
      </c>
      <c r="G12" s="16">
        <f>F12/240</f>
        <v>0.54583333333333328</v>
      </c>
      <c r="H12" s="11">
        <v>59</v>
      </c>
    </row>
    <row r="13" spans="1:11" ht="18.75" customHeight="1" x14ac:dyDescent="0.25">
      <c r="A13" s="10" t="s">
        <v>195</v>
      </c>
      <c r="B13" s="10" t="s">
        <v>59</v>
      </c>
      <c r="C13" s="10" t="s">
        <v>90</v>
      </c>
      <c r="D13" s="10" t="s">
        <v>91</v>
      </c>
      <c r="E13" s="10" t="s">
        <v>10</v>
      </c>
      <c r="F13" s="11">
        <v>160.5</v>
      </c>
      <c r="G13" s="16">
        <f>F13/240</f>
        <v>0.66874999999999996</v>
      </c>
      <c r="H13" s="11">
        <v>68</v>
      </c>
    </row>
    <row r="14" spans="1:11" ht="18.75" customHeight="1" x14ac:dyDescent="0.25">
      <c r="A14" s="10" t="s">
        <v>196</v>
      </c>
      <c r="B14" s="10" t="s">
        <v>78</v>
      </c>
      <c r="C14" s="10" t="s">
        <v>88</v>
      </c>
      <c r="D14" s="10" t="s">
        <v>89</v>
      </c>
      <c r="E14" s="10" t="s">
        <v>10</v>
      </c>
      <c r="F14" s="11">
        <v>157.5</v>
      </c>
      <c r="G14" s="16">
        <f>F14/240</f>
        <v>0.65625</v>
      </c>
      <c r="H14" s="11">
        <v>66</v>
      </c>
    </row>
    <row r="15" spans="1:11" ht="18.75" customHeight="1" x14ac:dyDescent="0.25">
      <c r="A15" s="10"/>
      <c r="B15" s="10"/>
      <c r="C15" s="10"/>
      <c r="D15" s="10"/>
      <c r="E15" s="10"/>
      <c r="F15" s="11"/>
      <c r="G15" s="16"/>
      <c r="H15" s="11"/>
    </row>
    <row r="16" spans="1:11" ht="18.75" customHeight="1" x14ac:dyDescent="0.25">
      <c r="A16" s="10"/>
      <c r="B16" s="10"/>
      <c r="C16" s="10"/>
      <c r="D16" s="10"/>
      <c r="E16" s="10"/>
      <c r="F16" s="11"/>
      <c r="G16" s="16"/>
      <c r="H16" s="11"/>
    </row>
    <row r="17" spans="1:8" ht="18.75" customHeight="1" x14ac:dyDescent="0.25">
      <c r="A17" s="10"/>
      <c r="B17" s="10"/>
      <c r="C17" s="10"/>
      <c r="D17" s="10"/>
      <c r="E17" s="10"/>
      <c r="F17" s="11"/>
      <c r="G17" s="16"/>
      <c r="H17" s="11"/>
    </row>
    <row r="18" spans="1:8" ht="18.75" customHeight="1" x14ac:dyDescent="0.25">
      <c r="A18" s="10"/>
      <c r="B18" s="10"/>
      <c r="C18" s="10"/>
      <c r="D18" s="10"/>
      <c r="E18" s="10"/>
      <c r="F18" s="11"/>
      <c r="G18" s="16"/>
      <c r="H18" s="11"/>
    </row>
    <row r="19" spans="1:8" ht="18.75" customHeight="1" x14ac:dyDescent="0.25">
      <c r="A19" s="10"/>
      <c r="B19" s="10"/>
      <c r="C19" s="10"/>
      <c r="D19" s="10"/>
      <c r="E19" s="10"/>
      <c r="F19" s="11"/>
      <c r="G19" s="16"/>
      <c r="H19" s="11"/>
    </row>
    <row r="20" spans="1:8" ht="18.75" customHeight="1" x14ac:dyDescent="0.25">
      <c r="A20" s="10"/>
      <c r="B20" s="10"/>
      <c r="C20" s="10"/>
      <c r="D20" s="10"/>
      <c r="E20" s="10"/>
      <c r="F20" s="11"/>
      <c r="G20" s="16"/>
      <c r="H20" s="11"/>
    </row>
    <row r="21" spans="1:8" ht="18.75" customHeight="1" x14ac:dyDescent="0.25">
      <c r="A21" s="10"/>
      <c r="B21" s="10"/>
      <c r="C21" s="10"/>
      <c r="D21" s="10"/>
      <c r="E21" s="10"/>
      <c r="F21" s="11"/>
      <c r="G21" s="16"/>
      <c r="H21" s="11"/>
    </row>
    <row r="22" spans="1:8" ht="18.75" customHeight="1" x14ac:dyDescent="0.25">
      <c r="A22" s="10"/>
      <c r="B22" s="10"/>
      <c r="C22" s="10"/>
      <c r="D22" s="10"/>
      <c r="E22" s="10"/>
      <c r="F22" s="11"/>
      <c r="G22" s="16"/>
      <c r="H22" s="11"/>
    </row>
    <row r="23" spans="1:8" ht="18.75" customHeight="1" x14ac:dyDescent="0.25">
      <c r="A23" s="10"/>
      <c r="B23" s="10"/>
      <c r="C23" s="10"/>
      <c r="D23" s="10"/>
      <c r="E23" s="10"/>
      <c r="F23" s="11"/>
      <c r="G23" s="16"/>
      <c r="H23" s="11"/>
    </row>
    <row r="24" spans="1:8" ht="18.75" customHeight="1" x14ac:dyDescent="0.25">
      <c r="A24" s="10"/>
      <c r="B24" s="10"/>
      <c r="C24" s="10"/>
      <c r="D24" s="10"/>
      <c r="E24" s="10"/>
      <c r="F24" s="11"/>
      <c r="G24" s="16"/>
      <c r="H24" s="11"/>
    </row>
    <row r="25" spans="1:8" ht="18.75" customHeight="1" x14ac:dyDescent="0.25">
      <c r="A25" s="10"/>
      <c r="B25" s="10"/>
      <c r="C25" s="10"/>
      <c r="D25" s="10"/>
      <c r="E25" s="10"/>
      <c r="F25" s="22"/>
      <c r="G25" s="16"/>
      <c r="H25" s="22"/>
    </row>
    <row r="26" spans="1:8" ht="18.75" customHeight="1" x14ac:dyDescent="0.25">
      <c r="A26" s="10"/>
      <c r="B26" s="10"/>
      <c r="C26" s="10"/>
      <c r="D26" s="10"/>
      <c r="E26" s="10"/>
      <c r="F26" s="11"/>
      <c r="G26" s="16"/>
      <c r="H26" s="11"/>
    </row>
  </sheetData>
  <sortState xmlns:xlrd2="http://schemas.microsoft.com/office/spreadsheetml/2017/richdata2" ref="A11:H14">
    <sortCondition ref="E11:E14" customList="Gold,Silver,Bronze"/>
    <sortCondition descending="1" ref="F11:F14"/>
  </sortState>
  <pageMargins left="0.7" right="0.7" top="0.75" bottom="0.75" header="0.3" footer="0.3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4"/>
  <sheetViews>
    <sheetView workbookViewId="0">
      <selection activeCell="D1" sqref="D1"/>
    </sheetView>
  </sheetViews>
  <sheetFormatPr defaultRowHeight="15" x14ac:dyDescent="0.25"/>
  <cols>
    <col min="1" max="1" width="9.140625" customWidth="1"/>
    <col min="3" max="3" width="22.140625" customWidth="1"/>
    <col min="4" max="4" width="25.7109375" customWidth="1"/>
    <col min="7" max="7" width="9.140625" style="13"/>
  </cols>
  <sheetData>
    <row r="1" spans="1:8" ht="18.75" x14ac:dyDescent="0.3">
      <c r="A1" s="3" t="s">
        <v>37</v>
      </c>
    </row>
    <row r="2" spans="1:8" ht="18.75" x14ac:dyDescent="0.3">
      <c r="A2" s="3" t="s">
        <v>15</v>
      </c>
    </row>
    <row r="3" spans="1:8" ht="18.75" x14ac:dyDescent="0.3">
      <c r="A3" s="3" t="s">
        <v>24</v>
      </c>
    </row>
    <row r="4" spans="1:8" ht="18.75" x14ac:dyDescent="0.3">
      <c r="A4" s="3" t="s">
        <v>84</v>
      </c>
    </row>
    <row r="5" spans="1:8" ht="18.75" x14ac:dyDescent="0.3">
      <c r="A5" s="3" t="s">
        <v>105</v>
      </c>
    </row>
    <row r="6" spans="1:8" ht="18.75" x14ac:dyDescent="0.3">
      <c r="A6" s="3" t="s">
        <v>201</v>
      </c>
    </row>
    <row r="7" spans="1:8" ht="18.75" x14ac:dyDescent="0.3">
      <c r="A7" s="3" t="s">
        <v>106</v>
      </c>
    </row>
    <row r="9" spans="1:8" x14ac:dyDescent="0.25">
      <c r="A9" s="2"/>
      <c r="B9" s="2"/>
      <c r="C9" s="2"/>
      <c r="D9" s="2"/>
      <c r="E9" s="2"/>
      <c r="F9" s="2"/>
      <c r="G9" s="14"/>
      <c r="H9" s="2"/>
    </row>
    <row r="10" spans="1:8" ht="15.75" x14ac:dyDescent="0.25">
      <c r="A10" s="6" t="s">
        <v>0</v>
      </c>
      <c r="B10" s="7" t="s">
        <v>1</v>
      </c>
      <c r="C10" s="7" t="s">
        <v>2</v>
      </c>
      <c r="D10" s="7" t="s">
        <v>3</v>
      </c>
      <c r="E10" s="6" t="s">
        <v>4</v>
      </c>
      <c r="F10" s="6" t="s">
        <v>5</v>
      </c>
      <c r="G10" s="15" t="s">
        <v>6</v>
      </c>
      <c r="H10" s="6" t="s">
        <v>7</v>
      </c>
    </row>
    <row r="11" spans="1:8" ht="18.75" customHeight="1" x14ac:dyDescent="0.25">
      <c r="A11" s="10" t="s">
        <v>202</v>
      </c>
      <c r="B11" s="10" t="s">
        <v>62</v>
      </c>
      <c r="C11" s="10" t="s">
        <v>109</v>
      </c>
      <c r="D11" s="10" t="s">
        <v>110</v>
      </c>
      <c r="E11" s="10" t="s">
        <v>48</v>
      </c>
      <c r="F11" s="1">
        <v>214.5</v>
      </c>
      <c r="G11" s="20">
        <f t="shared" ref="G11:G19" si="0">F11/290</f>
        <v>0.73965517241379308</v>
      </c>
      <c r="H11" s="1">
        <v>60</v>
      </c>
    </row>
    <row r="12" spans="1:8" ht="18.75" customHeight="1" x14ac:dyDescent="0.25">
      <c r="A12" s="24" t="s">
        <v>203</v>
      </c>
      <c r="B12" s="10" t="s">
        <v>120</v>
      </c>
      <c r="C12" s="10" t="s">
        <v>121</v>
      </c>
      <c r="D12" s="10" t="s">
        <v>122</v>
      </c>
      <c r="E12" s="10" t="s">
        <v>48</v>
      </c>
      <c r="F12" s="10">
        <v>197</v>
      </c>
      <c r="G12" s="20">
        <f t="shared" si="0"/>
        <v>0.67931034482758623</v>
      </c>
      <c r="H12" s="10">
        <v>53</v>
      </c>
    </row>
    <row r="13" spans="1:8" ht="18.75" customHeight="1" x14ac:dyDescent="0.25">
      <c r="A13" s="10" t="s">
        <v>193</v>
      </c>
      <c r="B13" s="10" t="s">
        <v>47</v>
      </c>
      <c r="C13" s="10" t="s">
        <v>123</v>
      </c>
      <c r="D13" s="10" t="s">
        <v>124</v>
      </c>
      <c r="E13" s="10" t="s">
        <v>11</v>
      </c>
      <c r="F13" s="12">
        <v>196</v>
      </c>
      <c r="G13" s="20">
        <f t="shared" si="0"/>
        <v>0.67586206896551726</v>
      </c>
      <c r="H13" s="12">
        <v>53</v>
      </c>
    </row>
    <row r="14" spans="1:8" ht="18.75" customHeight="1" x14ac:dyDescent="0.25">
      <c r="A14" s="24" t="s">
        <v>195</v>
      </c>
      <c r="B14" s="10" t="s">
        <v>117</v>
      </c>
      <c r="C14" s="10" t="s">
        <v>118</v>
      </c>
      <c r="D14" s="10" t="s">
        <v>119</v>
      </c>
      <c r="E14" s="10" t="s">
        <v>10</v>
      </c>
      <c r="F14" s="10">
        <v>189.5</v>
      </c>
      <c r="G14" s="20">
        <f t="shared" si="0"/>
        <v>0.65344827586206899</v>
      </c>
      <c r="H14" s="10">
        <v>52</v>
      </c>
    </row>
    <row r="15" spans="1:8" ht="18.75" customHeight="1" x14ac:dyDescent="0.25">
      <c r="A15" s="10" t="s">
        <v>196</v>
      </c>
      <c r="B15" s="10" t="s">
        <v>79</v>
      </c>
      <c r="C15" s="10" t="s">
        <v>107</v>
      </c>
      <c r="D15" s="10" t="s">
        <v>108</v>
      </c>
      <c r="E15" s="10" t="s">
        <v>10</v>
      </c>
      <c r="F15" s="1">
        <v>187.5</v>
      </c>
      <c r="G15" s="20">
        <f t="shared" si="0"/>
        <v>0.64655172413793105</v>
      </c>
      <c r="H15" s="1">
        <v>53</v>
      </c>
    </row>
    <row r="16" spans="1:8" ht="18.75" customHeight="1" x14ac:dyDescent="0.25">
      <c r="A16" s="10" t="s">
        <v>197</v>
      </c>
      <c r="B16" s="10" t="s">
        <v>83</v>
      </c>
      <c r="C16" s="10" t="s">
        <v>97</v>
      </c>
      <c r="D16" s="10" t="s">
        <v>98</v>
      </c>
      <c r="E16" s="10" t="s">
        <v>10</v>
      </c>
      <c r="F16" s="1">
        <v>186.5</v>
      </c>
      <c r="G16" s="20">
        <f t="shared" si="0"/>
        <v>0.64310344827586208</v>
      </c>
      <c r="H16" s="1">
        <v>52</v>
      </c>
    </row>
    <row r="17" spans="1:8" ht="18.75" customHeight="1" x14ac:dyDescent="0.25">
      <c r="A17" s="10" t="s">
        <v>198</v>
      </c>
      <c r="B17" s="10" t="s">
        <v>114</v>
      </c>
      <c r="C17" s="10" t="s">
        <v>115</v>
      </c>
      <c r="D17" s="10" t="s">
        <v>116</v>
      </c>
      <c r="E17" s="10" t="s">
        <v>10</v>
      </c>
      <c r="F17" s="10">
        <v>185</v>
      </c>
      <c r="G17" s="20">
        <f t="shared" si="0"/>
        <v>0.63793103448275867</v>
      </c>
      <c r="H17" s="10">
        <v>52</v>
      </c>
    </row>
    <row r="18" spans="1:8" ht="18.75" customHeight="1" x14ac:dyDescent="0.25">
      <c r="A18" s="24" t="s">
        <v>204</v>
      </c>
      <c r="B18" s="10" t="s">
        <v>111</v>
      </c>
      <c r="C18" s="10" t="s">
        <v>112</v>
      </c>
      <c r="D18" s="10" t="s">
        <v>113</v>
      </c>
      <c r="E18" s="10" t="s">
        <v>10</v>
      </c>
      <c r="F18" s="10">
        <v>175.5</v>
      </c>
      <c r="G18" s="20">
        <f t="shared" si="0"/>
        <v>0.60517241379310349</v>
      </c>
      <c r="H18" s="10">
        <v>49</v>
      </c>
    </row>
    <row r="19" spans="1:8" ht="18.75" customHeight="1" x14ac:dyDescent="0.25">
      <c r="A19" s="10" t="s">
        <v>205</v>
      </c>
      <c r="B19" s="10" t="s">
        <v>75</v>
      </c>
      <c r="C19" s="10" t="s">
        <v>99</v>
      </c>
      <c r="D19" s="10" t="s">
        <v>100</v>
      </c>
      <c r="E19" s="10" t="s">
        <v>10</v>
      </c>
      <c r="F19" s="10">
        <v>174</v>
      </c>
      <c r="G19" s="20">
        <f t="shared" si="0"/>
        <v>0.6</v>
      </c>
      <c r="H19" s="10">
        <v>48</v>
      </c>
    </row>
    <row r="20" spans="1:8" ht="18.75" customHeight="1" x14ac:dyDescent="0.25">
      <c r="A20" s="21"/>
      <c r="B20" s="10"/>
      <c r="C20" s="10"/>
      <c r="D20" s="10"/>
      <c r="E20" s="10"/>
      <c r="F20" s="12"/>
      <c r="G20" s="20"/>
      <c r="H20" s="12"/>
    </row>
    <row r="21" spans="1:8" ht="18.75" customHeight="1" x14ac:dyDescent="0.25">
      <c r="A21" s="21"/>
      <c r="B21" s="1"/>
      <c r="C21" s="1"/>
      <c r="D21" s="1"/>
      <c r="E21" s="1"/>
      <c r="F21" s="1"/>
      <c r="G21" s="20"/>
      <c r="H21" s="1"/>
    </row>
    <row r="22" spans="1:8" ht="18.75" customHeight="1" x14ac:dyDescent="0.25">
      <c r="A22" s="21"/>
      <c r="B22" s="10"/>
      <c r="C22" s="10"/>
      <c r="D22" s="10"/>
      <c r="E22" s="10"/>
      <c r="F22" s="12"/>
      <c r="G22" s="20"/>
      <c r="H22" s="12"/>
    </row>
    <row r="23" spans="1:8" ht="18.75" customHeight="1" x14ac:dyDescent="0.25">
      <c r="A23" s="21"/>
      <c r="B23" s="10"/>
      <c r="C23" s="10"/>
      <c r="D23" s="10"/>
      <c r="E23" s="10"/>
      <c r="F23" s="12"/>
      <c r="G23" s="20"/>
      <c r="H23" s="12"/>
    </row>
    <row r="24" spans="1:8" ht="18.75" customHeight="1" x14ac:dyDescent="0.25">
      <c r="A24" s="21"/>
      <c r="B24" s="1"/>
      <c r="C24" s="1"/>
      <c r="D24" s="1"/>
      <c r="E24" s="1"/>
      <c r="F24" s="1"/>
      <c r="G24" s="20"/>
      <c r="H24" s="1"/>
    </row>
  </sheetData>
  <sortState xmlns:xlrd2="http://schemas.microsoft.com/office/spreadsheetml/2017/richdata2" ref="A11:H19">
    <sortCondition ref="E11:E19" customList="Gold,Silver,Bronze"/>
    <sortCondition descending="1" ref="F11:F19"/>
    <sortCondition descending="1" ref="H11:H19"/>
  </sortState>
  <pageMargins left="0.7" right="0.7" top="0.75" bottom="0.75" header="0.3" footer="0.3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3"/>
  <sheetViews>
    <sheetView workbookViewId="0">
      <selection activeCell="D1" sqref="D1"/>
    </sheetView>
  </sheetViews>
  <sheetFormatPr defaultRowHeight="15" x14ac:dyDescent="0.25"/>
  <cols>
    <col min="3" max="3" width="19.140625" customWidth="1"/>
    <col min="4" max="4" width="24" customWidth="1"/>
    <col min="6" max="6" width="9.140625" style="8"/>
    <col min="7" max="7" width="9.140625" style="13"/>
  </cols>
  <sheetData>
    <row r="1" spans="1:8" ht="18.75" x14ac:dyDescent="0.3">
      <c r="A1" s="3" t="s">
        <v>37</v>
      </c>
    </row>
    <row r="2" spans="1:8" ht="18.75" x14ac:dyDescent="0.3">
      <c r="A2" s="3" t="s">
        <v>15</v>
      </c>
    </row>
    <row r="3" spans="1:8" ht="18.75" x14ac:dyDescent="0.3">
      <c r="A3" s="3" t="s">
        <v>24</v>
      </c>
    </row>
    <row r="4" spans="1:8" ht="18.75" x14ac:dyDescent="0.3">
      <c r="A4" s="3" t="s">
        <v>84</v>
      </c>
    </row>
    <row r="5" spans="1:8" ht="18.75" x14ac:dyDescent="0.3">
      <c r="A5" s="3" t="s">
        <v>20</v>
      </c>
    </row>
    <row r="6" spans="1:8" ht="18.75" x14ac:dyDescent="0.3">
      <c r="A6" s="3" t="s">
        <v>21</v>
      </c>
    </row>
    <row r="7" spans="1:8" ht="18.75" x14ac:dyDescent="0.3">
      <c r="A7" s="3" t="s">
        <v>125</v>
      </c>
    </row>
    <row r="9" spans="1:8" x14ac:dyDescent="0.25">
      <c r="A9" s="2"/>
      <c r="B9" s="2"/>
      <c r="C9" s="2"/>
      <c r="D9" s="2"/>
      <c r="E9" s="2"/>
      <c r="F9" s="9"/>
      <c r="G9" s="14"/>
      <c r="H9" s="2"/>
    </row>
    <row r="10" spans="1:8" ht="15.75" x14ac:dyDescent="0.25">
      <c r="A10" s="6" t="s">
        <v>19</v>
      </c>
      <c r="B10" s="7" t="s">
        <v>1</v>
      </c>
      <c r="C10" s="7" t="s">
        <v>2</v>
      </c>
      <c r="D10" s="7" t="s">
        <v>3</v>
      </c>
      <c r="E10" s="6" t="s">
        <v>4</v>
      </c>
      <c r="F10" s="23" t="s">
        <v>5</v>
      </c>
      <c r="G10" s="15" t="s">
        <v>6</v>
      </c>
      <c r="H10" s="6" t="s">
        <v>7</v>
      </c>
    </row>
    <row r="11" spans="1:8" ht="18.75" customHeight="1" x14ac:dyDescent="0.25">
      <c r="A11" s="10" t="s">
        <v>206</v>
      </c>
      <c r="B11" s="10" t="s">
        <v>62</v>
      </c>
      <c r="C11" s="10" t="s">
        <v>109</v>
      </c>
      <c r="D11" s="10" t="s">
        <v>110</v>
      </c>
      <c r="E11" s="10" t="s">
        <v>48</v>
      </c>
      <c r="F11" s="12">
        <v>200</v>
      </c>
      <c r="G11" s="18">
        <f t="shared" ref="G11:G21" si="0">F11/270</f>
        <v>0.7407407407407407</v>
      </c>
      <c r="H11" s="10">
        <v>59</v>
      </c>
    </row>
    <row r="12" spans="1:8" ht="18.75" customHeight="1" x14ac:dyDescent="0.25">
      <c r="A12" s="1" t="s">
        <v>203</v>
      </c>
      <c r="B12" s="1" t="s">
        <v>120</v>
      </c>
      <c r="C12" s="1" t="s">
        <v>121</v>
      </c>
      <c r="D12" s="1" t="s">
        <v>122</v>
      </c>
      <c r="E12" s="1" t="s">
        <v>48</v>
      </c>
      <c r="F12" s="27">
        <v>177</v>
      </c>
      <c r="G12" s="18">
        <f t="shared" si="0"/>
        <v>0.65555555555555556</v>
      </c>
      <c r="H12" s="1">
        <v>55</v>
      </c>
    </row>
    <row r="13" spans="1:8" ht="18.75" customHeight="1" x14ac:dyDescent="0.25">
      <c r="A13" s="10" t="s">
        <v>193</v>
      </c>
      <c r="B13" s="10" t="s">
        <v>47</v>
      </c>
      <c r="C13" s="10" t="s">
        <v>123</v>
      </c>
      <c r="D13" s="10" t="s">
        <v>124</v>
      </c>
      <c r="E13" s="10" t="s">
        <v>11</v>
      </c>
      <c r="F13" s="12">
        <v>177</v>
      </c>
      <c r="G13" s="18">
        <f t="shared" si="0"/>
        <v>0.65555555555555556</v>
      </c>
      <c r="H13" s="10">
        <v>53</v>
      </c>
    </row>
    <row r="14" spans="1:8" ht="18.75" customHeight="1" x14ac:dyDescent="0.25">
      <c r="A14" s="1" t="s">
        <v>194</v>
      </c>
      <c r="B14" s="1" t="s">
        <v>66</v>
      </c>
      <c r="C14" s="1" t="s">
        <v>130</v>
      </c>
      <c r="D14" s="1" t="s">
        <v>131</v>
      </c>
      <c r="E14" s="1" t="s">
        <v>11</v>
      </c>
      <c r="F14" s="27">
        <v>164.5</v>
      </c>
      <c r="G14" s="18">
        <f t="shared" si="0"/>
        <v>0.60925925925925928</v>
      </c>
      <c r="H14" s="1">
        <v>50</v>
      </c>
    </row>
    <row r="15" spans="1:8" ht="18.75" customHeight="1" x14ac:dyDescent="0.25">
      <c r="A15" s="10" t="s">
        <v>207</v>
      </c>
      <c r="B15" s="10" t="s">
        <v>117</v>
      </c>
      <c r="C15" s="10" t="s">
        <v>118</v>
      </c>
      <c r="D15" s="10" t="s">
        <v>119</v>
      </c>
      <c r="E15" s="10" t="s">
        <v>10</v>
      </c>
      <c r="F15" s="12">
        <v>189.5</v>
      </c>
      <c r="G15" s="18">
        <f t="shared" si="0"/>
        <v>0.70185185185185184</v>
      </c>
      <c r="H15" s="12">
        <v>56</v>
      </c>
    </row>
    <row r="16" spans="1:8" ht="18.75" customHeight="1" x14ac:dyDescent="0.25">
      <c r="A16" s="1" t="s">
        <v>196</v>
      </c>
      <c r="B16" s="1" t="s">
        <v>74</v>
      </c>
      <c r="C16" s="1" t="s">
        <v>128</v>
      </c>
      <c r="D16" s="1" t="s">
        <v>129</v>
      </c>
      <c r="E16" s="1" t="s">
        <v>10</v>
      </c>
      <c r="F16" s="27">
        <v>177.5</v>
      </c>
      <c r="G16" s="18">
        <f t="shared" si="0"/>
        <v>0.65740740740740744</v>
      </c>
      <c r="H16" s="1">
        <v>53</v>
      </c>
    </row>
    <row r="17" spans="1:8" ht="18.75" customHeight="1" x14ac:dyDescent="0.25">
      <c r="A17" s="10" t="s">
        <v>197</v>
      </c>
      <c r="B17" s="10" t="s">
        <v>56</v>
      </c>
      <c r="C17" s="10" t="s">
        <v>126</v>
      </c>
      <c r="D17" s="10" t="s">
        <v>127</v>
      </c>
      <c r="E17" s="10" t="s">
        <v>10</v>
      </c>
      <c r="F17" s="12">
        <v>175.5</v>
      </c>
      <c r="G17" s="18">
        <f t="shared" si="0"/>
        <v>0.65</v>
      </c>
      <c r="H17" s="10">
        <v>53</v>
      </c>
    </row>
    <row r="18" spans="1:8" ht="18.75" customHeight="1" x14ac:dyDescent="0.25">
      <c r="A18" s="10" t="s">
        <v>208</v>
      </c>
      <c r="B18" s="10" t="s">
        <v>79</v>
      </c>
      <c r="C18" s="10" t="s">
        <v>107</v>
      </c>
      <c r="D18" s="10" t="s">
        <v>108</v>
      </c>
      <c r="E18" s="10" t="s">
        <v>10</v>
      </c>
      <c r="F18" s="12">
        <v>175.5</v>
      </c>
      <c r="G18" s="18">
        <f t="shared" si="0"/>
        <v>0.65</v>
      </c>
      <c r="H18" s="10">
        <v>52</v>
      </c>
    </row>
    <row r="19" spans="1:8" ht="18.75" customHeight="1" x14ac:dyDescent="0.25">
      <c r="A19" s="1" t="s">
        <v>208</v>
      </c>
      <c r="B19" s="1" t="s">
        <v>114</v>
      </c>
      <c r="C19" s="1" t="s">
        <v>115</v>
      </c>
      <c r="D19" s="1" t="s">
        <v>116</v>
      </c>
      <c r="E19" s="1" t="s">
        <v>10</v>
      </c>
      <c r="F19" s="27">
        <v>175.5</v>
      </c>
      <c r="G19" s="18">
        <f t="shared" si="0"/>
        <v>0.65</v>
      </c>
      <c r="H19" s="1">
        <v>52</v>
      </c>
    </row>
    <row r="20" spans="1:8" ht="18.75" customHeight="1" x14ac:dyDescent="0.25">
      <c r="A20" s="10" t="s">
        <v>205</v>
      </c>
      <c r="B20" s="10" t="s">
        <v>53</v>
      </c>
      <c r="C20" s="10" t="s">
        <v>103</v>
      </c>
      <c r="D20" s="10" t="s">
        <v>104</v>
      </c>
      <c r="E20" s="10" t="s">
        <v>10</v>
      </c>
      <c r="F20" s="12">
        <v>171.5</v>
      </c>
      <c r="G20" s="18">
        <f t="shared" si="0"/>
        <v>0.63518518518518519</v>
      </c>
      <c r="H20" s="10">
        <v>53</v>
      </c>
    </row>
    <row r="21" spans="1:8" ht="18.75" customHeight="1" x14ac:dyDescent="0.25">
      <c r="A21" s="1" t="s">
        <v>200</v>
      </c>
      <c r="B21" s="1" t="s">
        <v>111</v>
      </c>
      <c r="C21" s="1" t="s">
        <v>112</v>
      </c>
      <c r="D21" s="1" t="s">
        <v>113</v>
      </c>
      <c r="E21" s="1" t="s">
        <v>10</v>
      </c>
      <c r="F21" s="27">
        <v>154</v>
      </c>
      <c r="G21" s="18">
        <f t="shared" si="0"/>
        <v>0.57037037037037042</v>
      </c>
      <c r="H21" s="1">
        <v>46</v>
      </c>
    </row>
    <row r="22" spans="1:8" ht="18.75" customHeight="1" x14ac:dyDescent="0.25">
      <c r="A22" s="10"/>
      <c r="B22" s="10"/>
      <c r="C22" s="10"/>
      <c r="D22" s="10"/>
      <c r="E22" s="10"/>
      <c r="F22" s="12"/>
      <c r="G22" s="18"/>
      <c r="H22" s="10"/>
    </row>
    <row r="23" spans="1:8" ht="18.75" customHeight="1" x14ac:dyDescent="0.25">
      <c r="A23" s="10"/>
      <c r="B23" s="10"/>
      <c r="C23" s="10"/>
      <c r="D23" s="10"/>
      <c r="E23" s="10"/>
      <c r="F23" s="12"/>
      <c r="G23" s="18"/>
      <c r="H23" s="10"/>
    </row>
  </sheetData>
  <sortState xmlns:xlrd2="http://schemas.microsoft.com/office/spreadsheetml/2017/richdata2" ref="A11:H21">
    <sortCondition ref="E11:E21" customList="Gold,Silver,Bronze"/>
    <sortCondition descending="1" ref="F11:F21"/>
    <sortCondition descending="1" ref="H11:H21"/>
  </sortState>
  <pageMargins left="0.7" right="0.7" top="0.75" bottom="0.75" header="0.3" footer="0.3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0"/>
  <sheetViews>
    <sheetView workbookViewId="0">
      <selection activeCell="D6" sqref="D6"/>
    </sheetView>
  </sheetViews>
  <sheetFormatPr defaultRowHeight="15" x14ac:dyDescent="0.25"/>
  <cols>
    <col min="1" max="1" width="10.140625" customWidth="1"/>
    <col min="3" max="3" width="21.7109375" customWidth="1"/>
    <col min="4" max="4" width="24.85546875" customWidth="1"/>
    <col min="7" max="7" width="10" style="13" bestFit="1" customWidth="1"/>
    <col min="10" max="10" width="29.28515625" customWidth="1"/>
    <col min="11" max="11" width="11.85546875" customWidth="1"/>
  </cols>
  <sheetData>
    <row r="1" spans="1:9" ht="18.75" x14ac:dyDescent="0.3">
      <c r="A1" s="3" t="s">
        <v>37</v>
      </c>
    </row>
    <row r="2" spans="1:9" ht="18.75" x14ac:dyDescent="0.3">
      <c r="A2" s="3" t="s">
        <v>8</v>
      </c>
    </row>
    <row r="3" spans="1:9" ht="18.75" x14ac:dyDescent="0.3">
      <c r="A3" s="3" t="s">
        <v>24</v>
      </c>
    </row>
    <row r="4" spans="1:9" ht="18.75" x14ac:dyDescent="0.3">
      <c r="A4" s="3" t="s">
        <v>84</v>
      </c>
    </row>
    <row r="5" spans="1:9" ht="18.75" x14ac:dyDescent="0.3">
      <c r="A5" s="3" t="s">
        <v>44</v>
      </c>
    </row>
    <row r="6" spans="1:9" ht="18.75" x14ac:dyDescent="0.3">
      <c r="A6" s="3" t="s">
        <v>45</v>
      </c>
    </row>
    <row r="7" spans="1:9" ht="18.75" x14ac:dyDescent="0.3">
      <c r="A7" s="3" t="s">
        <v>132</v>
      </c>
    </row>
    <row r="9" spans="1:9" x14ac:dyDescent="0.25">
      <c r="A9" s="2"/>
      <c r="B9" s="2"/>
      <c r="C9" s="2"/>
      <c r="D9" s="2"/>
      <c r="E9" s="2"/>
      <c r="F9" s="2"/>
      <c r="G9" s="14"/>
      <c r="H9" s="2"/>
    </row>
    <row r="10" spans="1:9" ht="18.75" customHeight="1" x14ac:dyDescent="0.25">
      <c r="A10" s="6" t="s">
        <v>16</v>
      </c>
      <c r="B10" s="7" t="s">
        <v>1</v>
      </c>
      <c r="C10" s="7" t="s">
        <v>2</v>
      </c>
      <c r="D10" s="7" t="s">
        <v>3</v>
      </c>
      <c r="E10" s="6" t="s">
        <v>4</v>
      </c>
      <c r="F10" s="6" t="s">
        <v>5</v>
      </c>
      <c r="G10" s="15" t="s">
        <v>6</v>
      </c>
      <c r="H10" s="6" t="s">
        <v>7</v>
      </c>
    </row>
    <row r="11" spans="1:9" ht="18.75" customHeight="1" x14ac:dyDescent="0.25">
      <c r="A11" s="11" t="s">
        <v>210</v>
      </c>
      <c r="B11" s="11" t="s">
        <v>142</v>
      </c>
      <c r="C11" s="11" t="s">
        <v>143</v>
      </c>
      <c r="D11" s="11" t="s">
        <v>144</v>
      </c>
      <c r="E11" s="11" t="s">
        <v>48</v>
      </c>
      <c r="F11" s="11">
        <v>221</v>
      </c>
      <c r="G11" s="16">
        <f t="shared" ref="G11:G20" si="0">F11/310</f>
        <v>0.7129032258064516</v>
      </c>
      <c r="H11" s="11">
        <v>58</v>
      </c>
      <c r="I11" s="8"/>
    </row>
    <row r="12" spans="1:9" ht="18.75" customHeight="1" x14ac:dyDescent="0.25">
      <c r="A12" s="11" t="s">
        <v>203</v>
      </c>
      <c r="B12" s="11" t="s">
        <v>135</v>
      </c>
      <c r="C12" s="11" t="s">
        <v>136</v>
      </c>
      <c r="D12" s="11" t="s">
        <v>137</v>
      </c>
      <c r="E12" s="11" t="s">
        <v>48</v>
      </c>
      <c r="F12" s="11">
        <v>213</v>
      </c>
      <c r="G12" s="16">
        <f t="shared" si="0"/>
        <v>0.68709677419354842</v>
      </c>
      <c r="H12" s="11">
        <v>55</v>
      </c>
    </row>
    <row r="13" spans="1:9" ht="18.75" customHeight="1" x14ac:dyDescent="0.25">
      <c r="A13" s="11" t="s">
        <v>211</v>
      </c>
      <c r="B13" s="11" t="s">
        <v>80</v>
      </c>
      <c r="C13" s="11" t="s">
        <v>145</v>
      </c>
      <c r="D13" s="11" t="s">
        <v>146</v>
      </c>
      <c r="E13" s="11" t="s">
        <v>11</v>
      </c>
      <c r="F13" s="11">
        <v>221.5</v>
      </c>
      <c r="G13" s="16">
        <f t="shared" si="0"/>
        <v>0.71451612903225803</v>
      </c>
      <c r="H13" s="11">
        <v>56</v>
      </c>
    </row>
    <row r="14" spans="1:9" ht="18.75" customHeight="1" x14ac:dyDescent="0.25">
      <c r="A14" s="11" t="s">
        <v>194</v>
      </c>
      <c r="B14" s="11" t="s">
        <v>68</v>
      </c>
      <c r="C14" s="11" t="s">
        <v>140</v>
      </c>
      <c r="D14" s="11" t="s">
        <v>141</v>
      </c>
      <c r="E14" s="11" t="s">
        <v>11</v>
      </c>
      <c r="F14" s="11">
        <v>210</v>
      </c>
      <c r="G14" s="16">
        <f t="shared" si="0"/>
        <v>0.67741935483870963</v>
      </c>
      <c r="H14" s="11">
        <v>54</v>
      </c>
    </row>
    <row r="15" spans="1:9" ht="18.75" customHeight="1" x14ac:dyDescent="0.25">
      <c r="A15" s="11" t="s">
        <v>212</v>
      </c>
      <c r="B15" s="11" t="s">
        <v>63</v>
      </c>
      <c r="C15" s="11" t="s">
        <v>138</v>
      </c>
      <c r="D15" s="11" t="s">
        <v>139</v>
      </c>
      <c r="E15" s="11" t="s">
        <v>11</v>
      </c>
      <c r="F15" s="11">
        <v>203</v>
      </c>
      <c r="G15" s="16">
        <f t="shared" si="0"/>
        <v>0.65483870967741931</v>
      </c>
      <c r="H15" s="11">
        <v>52</v>
      </c>
    </row>
    <row r="16" spans="1:9" ht="18.75" customHeight="1" x14ac:dyDescent="0.25">
      <c r="A16" s="22" t="s">
        <v>195</v>
      </c>
      <c r="B16" s="22" t="s">
        <v>147</v>
      </c>
      <c r="C16" s="22" t="s">
        <v>58</v>
      </c>
      <c r="D16" s="22" t="s">
        <v>148</v>
      </c>
      <c r="E16" s="22" t="s">
        <v>10</v>
      </c>
      <c r="F16" s="22">
        <v>204</v>
      </c>
      <c r="G16" s="16">
        <f t="shared" si="0"/>
        <v>0.65806451612903227</v>
      </c>
      <c r="H16" s="22">
        <v>53</v>
      </c>
    </row>
    <row r="17" spans="1:8" ht="18.75" customHeight="1" x14ac:dyDescent="0.25">
      <c r="A17" s="11" t="s">
        <v>196</v>
      </c>
      <c r="B17" s="11" t="s">
        <v>22</v>
      </c>
      <c r="C17" s="11" t="s">
        <v>133</v>
      </c>
      <c r="D17" s="11" t="s">
        <v>134</v>
      </c>
      <c r="E17" s="11" t="s">
        <v>10</v>
      </c>
      <c r="F17" s="11">
        <v>197.5</v>
      </c>
      <c r="G17" s="16">
        <f t="shared" si="0"/>
        <v>0.63709677419354838</v>
      </c>
      <c r="H17" s="11">
        <v>51</v>
      </c>
    </row>
    <row r="18" spans="1:8" ht="18.75" customHeight="1" x14ac:dyDescent="0.25">
      <c r="A18" s="11" t="s">
        <v>197</v>
      </c>
      <c r="B18" s="11" t="s">
        <v>74</v>
      </c>
      <c r="C18" s="11" t="s">
        <v>128</v>
      </c>
      <c r="D18" s="11" t="s">
        <v>129</v>
      </c>
      <c r="E18" s="11" t="s">
        <v>10</v>
      </c>
      <c r="F18" s="11">
        <v>197</v>
      </c>
      <c r="G18" s="16">
        <f t="shared" si="0"/>
        <v>0.63548387096774195</v>
      </c>
      <c r="H18" s="11">
        <v>50</v>
      </c>
    </row>
    <row r="19" spans="1:8" ht="18.75" customHeight="1" x14ac:dyDescent="0.25">
      <c r="A19" s="11" t="s">
        <v>198</v>
      </c>
      <c r="B19" s="11" t="s">
        <v>56</v>
      </c>
      <c r="C19" s="11" t="s">
        <v>126</v>
      </c>
      <c r="D19" s="11" t="s">
        <v>127</v>
      </c>
      <c r="E19" s="11" t="s">
        <v>10</v>
      </c>
      <c r="F19" s="11">
        <v>194.5</v>
      </c>
      <c r="G19" s="16">
        <f t="shared" si="0"/>
        <v>0.6274193548387097</v>
      </c>
      <c r="H19" s="11">
        <v>51</v>
      </c>
    </row>
    <row r="20" spans="1:8" ht="18.75" customHeight="1" x14ac:dyDescent="0.25">
      <c r="A20" s="11" t="s">
        <v>204</v>
      </c>
      <c r="B20" s="11" t="s">
        <v>66</v>
      </c>
      <c r="C20" s="11" t="s">
        <v>130</v>
      </c>
      <c r="D20" s="11" t="s">
        <v>131</v>
      </c>
      <c r="E20" s="11" t="s">
        <v>10</v>
      </c>
      <c r="F20" s="11">
        <v>181.5</v>
      </c>
      <c r="G20" s="16">
        <f t="shared" si="0"/>
        <v>0.5854838709677419</v>
      </c>
      <c r="H20" s="11">
        <v>46</v>
      </c>
    </row>
  </sheetData>
  <sortState xmlns:xlrd2="http://schemas.microsoft.com/office/spreadsheetml/2017/richdata2" ref="A11:H20">
    <sortCondition ref="E11:E20" customList="Gold,Silver,Bronze"/>
    <sortCondition descending="1" ref="F11:F20"/>
  </sortState>
  <pageMargins left="0.7" right="0.7" top="0.75" bottom="0.75" header="0.3" footer="0.3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1"/>
  <sheetViews>
    <sheetView workbookViewId="0">
      <selection activeCell="I7" sqref="I7"/>
    </sheetView>
  </sheetViews>
  <sheetFormatPr defaultRowHeight="15" x14ac:dyDescent="0.25"/>
  <cols>
    <col min="3" max="3" width="21.5703125" customWidth="1"/>
    <col min="4" max="4" width="29.28515625" customWidth="1"/>
    <col min="7" max="7" width="9.140625" style="13"/>
    <col min="9" max="9" width="30" customWidth="1"/>
  </cols>
  <sheetData>
    <row r="1" spans="1:8" ht="18.75" x14ac:dyDescent="0.3">
      <c r="A1" s="3" t="s">
        <v>37</v>
      </c>
    </row>
    <row r="2" spans="1:8" ht="18.75" x14ac:dyDescent="0.3">
      <c r="A2" s="3" t="s">
        <v>8</v>
      </c>
    </row>
    <row r="3" spans="1:8" ht="18.75" x14ac:dyDescent="0.3">
      <c r="A3" s="3" t="s">
        <v>26</v>
      </c>
    </row>
    <row r="4" spans="1:8" ht="18.75" x14ac:dyDescent="0.3">
      <c r="A4" s="3" t="s">
        <v>84</v>
      </c>
    </row>
    <row r="5" spans="1:8" ht="18.75" x14ac:dyDescent="0.3">
      <c r="A5" s="3" t="s">
        <v>33</v>
      </c>
    </row>
    <row r="6" spans="1:8" ht="18.75" x14ac:dyDescent="0.3">
      <c r="A6" s="3" t="s">
        <v>35</v>
      </c>
    </row>
    <row r="7" spans="1:8" ht="18.75" x14ac:dyDescent="0.3">
      <c r="A7" s="3" t="s">
        <v>125</v>
      </c>
    </row>
    <row r="9" spans="1:8" x14ac:dyDescent="0.25">
      <c r="A9" s="2"/>
      <c r="B9" s="2"/>
      <c r="C9" s="2"/>
      <c r="D9" s="2"/>
      <c r="E9" s="2"/>
      <c r="F9" s="2"/>
      <c r="G9" s="14"/>
      <c r="H9" s="2"/>
    </row>
    <row r="10" spans="1:8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4" t="s">
        <v>4</v>
      </c>
      <c r="F10" s="4" t="s">
        <v>5</v>
      </c>
      <c r="G10" s="17" t="s">
        <v>6</v>
      </c>
      <c r="H10" s="4" t="s">
        <v>7</v>
      </c>
    </row>
    <row r="11" spans="1:8" ht="18.75" customHeight="1" x14ac:dyDescent="0.25">
      <c r="A11" s="10" t="s">
        <v>206</v>
      </c>
      <c r="B11" s="10" t="s">
        <v>135</v>
      </c>
      <c r="C11" s="10" t="s">
        <v>136</v>
      </c>
      <c r="D11" s="10" t="s">
        <v>137</v>
      </c>
      <c r="E11" s="10" t="s">
        <v>48</v>
      </c>
      <c r="F11" s="10">
        <v>249.5</v>
      </c>
      <c r="G11" s="18">
        <f t="shared" ref="G11:G19" si="0">F11/340</f>
        <v>0.73382352941176465</v>
      </c>
      <c r="H11" s="10">
        <v>60</v>
      </c>
    </row>
    <row r="12" spans="1:8" ht="18.75" customHeight="1" x14ac:dyDescent="0.25">
      <c r="A12" s="10" t="s">
        <v>214</v>
      </c>
      <c r="B12" s="10" t="s">
        <v>81</v>
      </c>
      <c r="C12" s="10" t="s">
        <v>149</v>
      </c>
      <c r="D12" s="10" t="s">
        <v>150</v>
      </c>
      <c r="E12" s="10" t="s">
        <v>48</v>
      </c>
      <c r="F12" s="10">
        <v>236.5</v>
      </c>
      <c r="G12" s="18">
        <f t="shared" si="0"/>
        <v>0.69558823529411762</v>
      </c>
      <c r="H12" s="10">
        <v>58</v>
      </c>
    </row>
    <row r="13" spans="1:8" ht="18.75" customHeight="1" x14ac:dyDescent="0.25">
      <c r="A13" s="10" t="s">
        <v>215</v>
      </c>
      <c r="B13" s="10" t="s">
        <v>142</v>
      </c>
      <c r="C13" s="10" t="s">
        <v>143</v>
      </c>
      <c r="D13" s="10" t="s">
        <v>144</v>
      </c>
      <c r="E13" s="10" t="s">
        <v>48</v>
      </c>
      <c r="F13" s="10">
        <v>235</v>
      </c>
      <c r="G13" s="18">
        <f t="shared" si="0"/>
        <v>0.69117647058823528</v>
      </c>
      <c r="H13" s="10">
        <v>57</v>
      </c>
    </row>
    <row r="14" spans="1:8" ht="18.75" customHeight="1" x14ac:dyDescent="0.25">
      <c r="A14" s="10" t="s">
        <v>193</v>
      </c>
      <c r="B14" s="10" t="s">
        <v>63</v>
      </c>
      <c r="C14" s="10" t="s">
        <v>138</v>
      </c>
      <c r="D14" s="10" t="s">
        <v>139</v>
      </c>
      <c r="E14" s="10" t="s">
        <v>11</v>
      </c>
      <c r="F14" s="10">
        <v>234</v>
      </c>
      <c r="G14" s="18">
        <f t="shared" si="0"/>
        <v>0.68823529411764706</v>
      </c>
      <c r="H14" s="10">
        <v>55</v>
      </c>
    </row>
    <row r="15" spans="1:8" ht="18.75" customHeight="1" x14ac:dyDescent="0.25">
      <c r="A15" s="10" t="s">
        <v>194</v>
      </c>
      <c r="B15" s="10" t="s">
        <v>68</v>
      </c>
      <c r="C15" s="10" t="s">
        <v>140</v>
      </c>
      <c r="D15" s="10" t="s">
        <v>141</v>
      </c>
      <c r="E15" s="10" t="s">
        <v>11</v>
      </c>
      <c r="F15" s="10">
        <v>231</v>
      </c>
      <c r="G15" s="18">
        <f t="shared" si="0"/>
        <v>0.67941176470588238</v>
      </c>
      <c r="H15" s="10">
        <v>55</v>
      </c>
    </row>
    <row r="16" spans="1:8" ht="18.75" customHeight="1" x14ac:dyDescent="0.25">
      <c r="A16" s="10" t="s">
        <v>212</v>
      </c>
      <c r="B16" s="10" t="s">
        <v>23</v>
      </c>
      <c r="C16" s="10" t="s">
        <v>151</v>
      </c>
      <c r="D16" s="10" t="s">
        <v>152</v>
      </c>
      <c r="E16" s="10" t="s">
        <v>11</v>
      </c>
      <c r="F16" s="10">
        <v>229</v>
      </c>
      <c r="G16" s="18">
        <f t="shared" si="0"/>
        <v>0.67352941176470593</v>
      </c>
      <c r="H16" s="10">
        <v>55</v>
      </c>
    </row>
    <row r="17" spans="1:8" ht="18.75" customHeight="1" x14ac:dyDescent="0.25">
      <c r="A17" s="10" t="s">
        <v>195</v>
      </c>
      <c r="B17" s="10" t="s">
        <v>55</v>
      </c>
      <c r="C17" s="10" t="s">
        <v>69</v>
      </c>
      <c r="D17" s="10" t="s">
        <v>70</v>
      </c>
      <c r="E17" s="10" t="s">
        <v>10</v>
      </c>
      <c r="F17" s="10">
        <v>229.5</v>
      </c>
      <c r="G17" s="18">
        <f t="shared" si="0"/>
        <v>0.67500000000000004</v>
      </c>
      <c r="H17" s="10">
        <v>55</v>
      </c>
    </row>
    <row r="18" spans="1:8" ht="18.75" customHeight="1" x14ac:dyDescent="0.25">
      <c r="A18" s="10" t="s">
        <v>196</v>
      </c>
      <c r="B18" s="10" t="s">
        <v>22</v>
      </c>
      <c r="C18" s="10" t="s">
        <v>133</v>
      </c>
      <c r="D18" s="10" t="s">
        <v>134</v>
      </c>
      <c r="E18" s="10" t="s">
        <v>10</v>
      </c>
      <c r="F18" s="10">
        <v>227</v>
      </c>
      <c r="G18" s="18">
        <f t="shared" si="0"/>
        <v>0.66764705882352937</v>
      </c>
      <c r="H18" s="10">
        <v>54</v>
      </c>
    </row>
    <row r="19" spans="1:8" ht="18.75" customHeight="1" x14ac:dyDescent="0.25">
      <c r="A19" s="10" t="s">
        <v>197</v>
      </c>
      <c r="B19" s="10" t="s">
        <v>147</v>
      </c>
      <c r="C19" s="10" t="s">
        <v>58</v>
      </c>
      <c r="D19" s="10" t="s">
        <v>148</v>
      </c>
      <c r="E19" s="10" t="s">
        <v>10</v>
      </c>
      <c r="F19" s="10">
        <v>214.5</v>
      </c>
      <c r="G19" s="18">
        <f t="shared" si="0"/>
        <v>0.63088235294117645</v>
      </c>
      <c r="H19" s="10">
        <v>53</v>
      </c>
    </row>
    <row r="20" spans="1:8" ht="18.75" customHeight="1" x14ac:dyDescent="0.25">
      <c r="A20" s="10"/>
      <c r="B20" s="11"/>
      <c r="C20" s="10"/>
      <c r="D20" s="10"/>
      <c r="E20" s="10"/>
      <c r="F20" s="10"/>
      <c r="G20" s="18"/>
      <c r="H20" s="10"/>
    </row>
    <row r="21" spans="1:8" ht="18.75" customHeight="1" x14ac:dyDescent="0.25">
      <c r="A21" s="10" t="s">
        <v>41</v>
      </c>
      <c r="B21" s="10"/>
      <c r="C21" s="10"/>
      <c r="D21" s="10"/>
      <c r="E21" s="10"/>
      <c r="F21" s="10"/>
      <c r="G21" s="18"/>
      <c r="H21" s="10"/>
    </row>
  </sheetData>
  <sortState xmlns:xlrd2="http://schemas.microsoft.com/office/spreadsheetml/2017/richdata2" ref="A11:H19">
    <sortCondition ref="E11:E19" customList="Gold,Silver,Bronze"/>
    <sortCondition descending="1" ref="F11:F19"/>
  </sortState>
  <pageMargins left="0.7" right="0.7" top="0.75" bottom="0.75" header="0.3" footer="0.3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74026-BD90-4D9A-A1DB-BE560FF9B2B6}">
  <dimension ref="A1:H19"/>
  <sheetViews>
    <sheetView workbookViewId="0">
      <selection activeCell="E2" sqref="E2"/>
    </sheetView>
  </sheetViews>
  <sheetFormatPr defaultRowHeight="15" x14ac:dyDescent="0.25"/>
  <cols>
    <col min="3" max="3" width="17.85546875" customWidth="1"/>
    <col min="4" max="4" width="26.85546875" customWidth="1"/>
  </cols>
  <sheetData>
    <row r="1" spans="1:8" ht="18.75" x14ac:dyDescent="0.3">
      <c r="A1" s="3" t="s">
        <v>37</v>
      </c>
      <c r="G1" s="13"/>
    </row>
    <row r="2" spans="1:8" ht="18.75" x14ac:dyDescent="0.3">
      <c r="A2" s="3" t="s">
        <v>8</v>
      </c>
      <c r="G2" s="13"/>
    </row>
    <row r="3" spans="1:8" ht="18.75" x14ac:dyDescent="0.3">
      <c r="A3" s="3" t="s">
        <v>26</v>
      </c>
      <c r="G3" s="13"/>
    </row>
    <row r="4" spans="1:8" ht="18.75" x14ac:dyDescent="0.3">
      <c r="A4" s="3" t="s">
        <v>84</v>
      </c>
      <c r="G4" s="13"/>
    </row>
    <row r="5" spans="1:8" ht="18.75" x14ac:dyDescent="0.3">
      <c r="A5" s="3" t="s">
        <v>34</v>
      </c>
      <c r="G5" s="13"/>
    </row>
    <row r="6" spans="1:8" ht="18.75" x14ac:dyDescent="0.3">
      <c r="A6" s="3" t="s">
        <v>12</v>
      </c>
      <c r="G6" s="13"/>
    </row>
    <row r="7" spans="1:8" ht="18.75" x14ac:dyDescent="0.3">
      <c r="A7" s="3" t="s">
        <v>125</v>
      </c>
      <c r="G7" s="13"/>
    </row>
    <row r="8" spans="1:8" x14ac:dyDescent="0.25">
      <c r="G8" s="13"/>
    </row>
    <row r="9" spans="1:8" x14ac:dyDescent="0.25">
      <c r="A9" s="2"/>
      <c r="B9" s="2"/>
      <c r="C9" s="2"/>
      <c r="D9" s="2"/>
      <c r="E9" s="2"/>
      <c r="F9" s="2"/>
      <c r="G9" s="14"/>
      <c r="H9" s="2"/>
    </row>
    <row r="10" spans="1:8" ht="20.100000000000001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4" t="s">
        <v>4</v>
      </c>
      <c r="F10" s="4" t="s">
        <v>5</v>
      </c>
      <c r="G10" s="17" t="s">
        <v>6</v>
      </c>
      <c r="H10" s="4" t="s">
        <v>7</v>
      </c>
    </row>
    <row r="11" spans="1:8" ht="20.100000000000001" customHeight="1" x14ac:dyDescent="0.25">
      <c r="A11" s="10" t="s">
        <v>193</v>
      </c>
      <c r="B11" s="10" t="s">
        <v>23</v>
      </c>
      <c r="C11" s="10" t="s">
        <v>151</v>
      </c>
      <c r="D11" s="10" t="s">
        <v>152</v>
      </c>
      <c r="E11" s="10" t="s">
        <v>11</v>
      </c>
      <c r="F11" s="10">
        <v>188.5</v>
      </c>
      <c r="G11" s="18">
        <f>F11/290</f>
        <v>0.65</v>
      </c>
      <c r="H11" s="10">
        <v>53</v>
      </c>
    </row>
    <row r="12" spans="1:8" ht="20.100000000000001" customHeight="1" x14ac:dyDescent="0.25">
      <c r="A12" s="10" t="s">
        <v>194</v>
      </c>
      <c r="B12" s="10" t="s">
        <v>157</v>
      </c>
      <c r="C12" s="10" t="s">
        <v>158</v>
      </c>
      <c r="D12" s="10" t="s">
        <v>159</v>
      </c>
      <c r="E12" s="10" t="s">
        <v>11</v>
      </c>
      <c r="F12" s="10">
        <v>181.5</v>
      </c>
      <c r="G12" s="18">
        <f>F12/290</f>
        <v>0.62586206896551722</v>
      </c>
      <c r="H12" s="10">
        <v>52</v>
      </c>
    </row>
    <row r="13" spans="1:8" ht="18.75" customHeight="1" x14ac:dyDescent="0.25">
      <c r="A13" s="10" t="s">
        <v>195</v>
      </c>
      <c r="B13" s="10" t="s">
        <v>82</v>
      </c>
      <c r="C13" s="10" t="s">
        <v>155</v>
      </c>
      <c r="D13" s="10" t="s">
        <v>156</v>
      </c>
      <c r="E13" s="10" t="s">
        <v>10</v>
      </c>
      <c r="F13" s="12">
        <v>189.5</v>
      </c>
      <c r="G13" s="18">
        <f>F13/290</f>
        <v>0.65344827586206899</v>
      </c>
      <c r="H13" s="12">
        <v>52</v>
      </c>
    </row>
    <row r="14" spans="1:8" ht="18.75" customHeight="1" x14ac:dyDescent="0.25">
      <c r="A14" s="10" t="s">
        <v>196</v>
      </c>
      <c r="B14" s="10" t="s">
        <v>64</v>
      </c>
      <c r="C14" s="10" t="s">
        <v>153</v>
      </c>
      <c r="D14" s="10" t="s">
        <v>154</v>
      </c>
      <c r="E14" s="10" t="s">
        <v>10</v>
      </c>
      <c r="F14" s="10">
        <v>182.5</v>
      </c>
      <c r="G14" s="18">
        <f>F14/290</f>
        <v>0.62931034482758619</v>
      </c>
      <c r="H14" s="10">
        <v>52</v>
      </c>
    </row>
    <row r="15" spans="1:8" ht="18.75" customHeight="1" x14ac:dyDescent="0.25"/>
    <row r="16" spans="1:8" ht="18.75" customHeight="1" x14ac:dyDescent="0.25"/>
    <row r="17" spans="1:8" ht="18.75" customHeight="1" x14ac:dyDescent="0.25">
      <c r="A17" s="10"/>
      <c r="B17" s="10"/>
      <c r="C17" s="10"/>
      <c r="D17" s="10"/>
      <c r="E17" s="10"/>
      <c r="F17" s="10"/>
      <c r="G17" s="18"/>
      <c r="H17" s="10"/>
    </row>
    <row r="18" spans="1:8" ht="18.75" customHeight="1" x14ac:dyDescent="0.25">
      <c r="A18" s="10"/>
      <c r="B18" s="10"/>
      <c r="C18" s="10"/>
      <c r="D18" s="10"/>
      <c r="E18" s="10"/>
      <c r="F18" s="10"/>
      <c r="G18" s="18"/>
      <c r="H18" s="10"/>
    </row>
    <row r="19" spans="1:8" ht="18.75" customHeight="1" x14ac:dyDescent="0.25">
      <c r="A19" s="10"/>
      <c r="B19" s="10"/>
      <c r="C19" s="10"/>
      <c r="D19" s="10"/>
      <c r="E19" s="10"/>
      <c r="F19" s="10"/>
      <c r="G19" s="18"/>
      <c r="H19" s="10"/>
    </row>
  </sheetData>
  <sortState xmlns:xlrd2="http://schemas.microsoft.com/office/spreadsheetml/2017/richdata2" ref="A13:H16">
    <sortCondition ref="E13:E16" customList="Gold,Silver,Bronze"/>
    <sortCondition descending="1" ref="F13:F16"/>
  </sortState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3683A-3148-494A-8C50-30694361582A}">
  <dimension ref="A1:H17"/>
  <sheetViews>
    <sheetView workbookViewId="0">
      <selection activeCell="D1" sqref="D1"/>
    </sheetView>
  </sheetViews>
  <sheetFormatPr defaultRowHeight="15" x14ac:dyDescent="0.25"/>
  <cols>
    <col min="2" max="2" width="7.85546875" customWidth="1"/>
    <col min="3" max="3" width="26.28515625" customWidth="1"/>
    <col min="4" max="4" width="25.7109375" customWidth="1"/>
  </cols>
  <sheetData>
    <row r="1" spans="1:8" ht="18.75" x14ac:dyDescent="0.3">
      <c r="A1" s="3" t="s">
        <v>37</v>
      </c>
      <c r="G1" s="13"/>
    </row>
    <row r="2" spans="1:8" ht="18.75" x14ac:dyDescent="0.3">
      <c r="A2" s="3" t="s">
        <v>8</v>
      </c>
      <c r="G2" s="13"/>
    </row>
    <row r="3" spans="1:8" ht="18.75" x14ac:dyDescent="0.3">
      <c r="A3" s="3" t="s">
        <v>27</v>
      </c>
      <c r="G3" s="13"/>
    </row>
    <row r="4" spans="1:8" ht="18.75" x14ac:dyDescent="0.3">
      <c r="A4" s="3" t="s">
        <v>84</v>
      </c>
      <c r="G4" s="13"/>
    </row>
    <row r="5" spans="1:8" ht="18.75" x14ac:dyDescent="0.3">
      <c r="A5" s="3" t="s">
        <v>160</v>
      </c>
      <c r="G5" s="13"/>
    </row>
    <row r="6" spans="1:8" ht="18.75" x14ac:dyDescent="0.3">
      <c r="A6" s="3" t="s">
        <v>216</v>
      </c>
      <c r="G6" s="13"/>
    </row>
    <row r="7" spans="1:8" ht="18.75" x14ac:dyDescent="0.3">
      <c r="A7" s="3" t="s">
        <v>42</v>
      </c>
      <c r="G7" s="13"/>
    </row>
    <row r="8" spans="1:8" x14ac:dyDescent="0.25">
      <c r="G8" s="13"/>
    </row>
    <row r="9" spans="1:8" x14ac:dyDescent="0.25">
      <c r="A9" s="2"/>
      <c r="B9" s="2"/>
      <c r="C9" s="2"/>
      <c r="D9" s="2"/>
      <c r="E9" s="2"/>
      <c r="F9" s="2"/>
      <c r="G9" s="14"/>
      <c r="H9" s="2"/>
    </row>
    <row r="10" spans="1:8" ht="20.100000000000001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4" t="s">
        <v>4</v>
      </c>
      <c r="F10" s="4" t="s">
        <v>5</v>
      </c>
      <c r="G10" s="17" t="s">
        <v>6</v>
      </c>
      <c r="H10" s="4" t="s">
        <v>7</v>
      </c>
    </row>
    <row r="11" spans="1:8" ht="18.75" customHeight="1" x14ac:dyDescent="0.25">
      <c r="A11" s="10" t="s">
        <v>209</v>
      </c>
      <c r="B11" s="10" t="s">
        <v>168</v>
      </c>
      <c r="C11" s="10" t="s">
        <v>149</v>
      </c>
      <c r="D11" s="10" t="s">
        <v>169</v>
      </c>
      <c r="E11" s="10" t="s">
        <v>48</v>
      </c>
      <c r="F11" s="12">
        <v>246.5</v>
      </c>
      <c r="G11" s="18">
        <f t="shared" ref="G11:G17" si="0">F11/370</f>
        <v>0.66621621621621618</v>
      </c>
      <c r="H11" s="12">
        <v>54</v>
      </c>
    </row>
    <row r="12" spans="1:8" ht="18.75" customHeight="1" x14ac:dyDescent="0.25">
      <c r="A12" s="10" t="s">
        <v>193</v>
      </c>
      <c r="B12" s="10" t="s">
        <v>72</v>
      </c>
      <c r="C12" s="10" t="s">
        <v>163</v>
      </c>
      <c r="D12" s="10" t="s">
        <v>164</v>
      </c>
      <c r="E12" s="10" t="s">
        <v>11</v>
      </c>
      <c r="F12" s="12">
        <v>234</v>
      </c>
      <c r="G12" s="18">
        <f t="shared" si="0"/>
        <v>0.63243243243243241</v>
      </c>
      <c r="H12" s="12">
        <v>53</v>
      </c>
    </row>
    <row r="13" spans="1:8" ht="18.75" customHeight="1" x14ac:dyDescent="0.25">
      <c r="A13" s="10" t="s">
        <v>194</v>
      </c>
      <c r="B13" s="10" t="s">
        <v>165</v>
      </c>
      <c r="C13" s="10" t="s">
        <v>166</v>
      </c>
      <c r="D13" s="10" t="s">
        <v>167</v>
      </c>
      <c r="E13" s="10" t="s">
        <v>11</v>
      </c>
      <c r="F13" s="12">
        <v>224.5</v>
      </c>
      <c r="G13" s="18">
        <f t="shared" si="0"/>
        <v>0.60675675675675678</v>
      </c>
      <c r="H13" s="12">
        <v>53</v>
      </c>
    </row>
    <row r="14" spans="1:8" ht="18.75" customHeight="1" x14ac:dyDescent="0.25">
      <c r="A14" s="10" t="s">
        <v>212</v>
      </c>
      <c r="B14" s="10" t="s">
        <v>161</v>
      </c>
      <c r="C14" s="10" t="s">
        <v>143</v>
      </c>
      <c r="D14" s="10" t="s">
        <v>162</v>
      </c>
      <c r="E14" s="10" t="s">
        <v>11</v>
      </c>
      <c r="F14" s="10">
        <v>218</v>
      </c>
      <c r="G14" s="18">
        <f t="shared" si="0"/>
        <v>0.58918918918918917</v>
      </c>
      <c r="H14" s="10">
        <v>48</v>
      </c>
    </row>
    <row r="15" spans="1:8" ht="18.75" customHeight="1" x14ac:dyDescent="0.25">
      <c r="A15" s="10" t="s">
        <v>213</v>
      </c>
      <c r="B15" s="10" t="s">
        <v>157</v>
      </c>
      <c r="C15" s="10" t="s">
        <v>158</v>
      </c>
      <c r="D15" s="10" t="s">
        <v>159</v>
      </c>
      <c r="E15" s="10" t="s">
        <v>11</v>
      </c>
      <c r="F15" s="12">
        <v>195.5</v>
      </c>
      <c r="G15" s="18">
        <f t="shared" si="0"/>
        <v>0.52837837837837842</v>
      </c>
      <c r="H15" s="12">
        <v>42</v>
      </c>
    </row>
    <row r="16" spans="1:8" ht="18.75" customHeight="1" x14ac:dyDescent="0.25">
      <c r="A16" s="10" t="s">
        <v>195</v>
      </c>
      <c r="B16" s="10" t="s">
        <v>82</v>
      </c>
      <c r="C16" s="10" t="s">
        <v>155</v>
      </c>
      <c r="D16" s="10" t="s">
        <v>156</v>
      </c>
      <c r="E16" s="10" t="s">
        <v>10</v>
      </c>
      <c r="F16" s="10">
        <v>243</v>
      </c>
      <c r="G16" s="18">
        <f t="shared" si="0"/>
        <v>0.65675675675675671</v>
      </c>
      <c r="H16" s="10">
        <v>52</v>
      </c>
    </row>
    <row r="17" spans="1:8" ht="18.75" customHeight="1" x14ac:dyDescent="0.25">
      <c r="A17" s="10" t="s">
        <v>196</v>
      </c>
      <c r="B17" s="10" t="s">
        <v>64</v>
      </c>
      <c r="C17" s="10" t="s">
        <v>153</v>
      </c>
      <c r="D17" s="10" t="s">
        <v>154</v>
      </c>
      <c r="E17" s="10" t="s">
        <v>10</v>
      </c>
      <c r="F17" s="10">
        <v>215</v>
      </c>
      <c r="G17" s="18">
        <f t="shared" si="0"/>
        <v>0.58108108108108103</v>
      </c>
      <c r="H17" s="10">
        <v>49</v>
      </c>
    </row>
  </sheetData>
  <sortState xmlns:xlrd2="http://schemas.microsoft.com/office/spreadsheetml/2017/richdata2" ref="A11:H17">
    <sortCondition ref="E11:E17" customList="Gold,Silver,Bronze"/>
    <sortCondition descending="1" ref="F11:F17"/>
  </sortState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60BAB-A6B7-44D5-B6D6-797973163CEA}">
  <dimension ref="A1:H18"/>
  <sheetViews>
    <sheetView workbookViewId="0">
      <selection activeCell="D1" sqref="D1"/>
    </sheetView>
  </sheetViews>
  <sheetFormatPr defaultRowHeight="15" x14ac:dyDescent="0.25"/>
  <cols>
    <col min="3" max="3" width="20.28515625" customWidth="1"/>
    <col min="4" max="4" width="19.5703125" customWidth="1"/>
  </cols>
  <sheetData>
    <row r="1" spans="1:8" ht="18.75" x14ac:dyDescent="0.3">
      <c r="A1" s="3" t="s">
        <v>37</v>
      </c>
      <c r="G1" s="13"/>
    </row>
    <row r="2" spans="1:8" ht="18.75" x14ac:dyDescent="0.3">
      <c r="A2" s="3" t="s">
        <v>8</v>
      </c>
      <c r="G2" s="13"/>
    </row>
    <row r="3" spans="1:8" ht="18.75" x14ac:dyDescent="0.3">
      <c r="A3" s="3" t="s">
        <v>26</v>
      </c>
      <c r="G3" s="13"/>
    </row>
    <row r="4" spans="1:8" ht="18.75" x14ac:dyDescent="0.3">
      <c r="A4" s="3" t="s">
        <v>84</v>
      </c>
      <c r="G4" s="13"/>
    </row>
    <row r="5" spans="1:8" ht="18.75" x14ac:dyDescent="0.3">
      <c r="A5" s="3" t="s">
        <v>170</v>
      </c>
      <c r="G5" s="13"/>
    </row>
    <row r="6" spans="1:8" ht="18.75" x14ac:dyDescent="0.3">
      <c r="A6" s="3" t="s">
        <v>17</v>
      </c>
      <c r="G6" s="13"/>
    </row>
    <row r="7" spans="1:8" ht="18.75" x14ac:dyDescent="0.3">
      <c r="A7" s="3" t="s">
        <v>125</v>
      </c>
      <c r="G7" s="13"/>
    </row>
    <row r="8" spans="1:8" x14ac:dyDescent="0.25">
      <c r="G8" s="13"/>
    </row>
    <row r="9" spans="1:8" x14ac:dyDescent="0.25">
      <c r="A9" s="2"/>
      <c r="B9" s="2"/>
      <c r="C9" s="2"/>
      <c r="D9" s="2"/>
      <c r="E9" s="2"/>
      <c r="F9" s="2"/>
      <c r="G9" s="14"/>
      <c r="H9" s="2"/>
    </row>
    <row r="10" spans="1:8" ht="20.100000000000001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6" t="s">
        <v>4</v>
      </c>
      <c r="F10" s="6" t="s">
        <v>5</v>
      </c>
      <c r="G10" s="15" t="s">
        <v>6</v>
      </c>
      <c r="H10" s="6" t="s">
        <v>7</v>
      </c>
    </row>
    <row r="11" spans="1:8" ht="18.75" customHeight="1" x14ac:dyDescent="0.25">
      <c r="A11" s="10" t="s">
        <v>193</v>
      </c>
      <c r="B11" s="10" t="s">
        <v>49</v>
      </c>
      <c r="C11" s="10" t="s">
        <v>175</v>
      </c>
      <c r="D11" s="10" t="s">
        <v>176</v>
      </c>
      <c r="E11" s="10" t="s">
        <v>11</v>
      </c>
      <c r="F11" s="10">
        <v>234</v>
      </c>
      <c r="G11" s="18">
        <f>F11/340</f>
        <v>0.68823529411764706</v>
      </c>
      <c r="H11" s="10">
        <v>39.5</v>
      </c>
    </row>
    <row r="12" spans="1:8" ht="18.75" customHeight="1" x14ac:dyDescent="0.25">
      <c r="A12" s="10" t="s">
        <v>194</v>
      </c>
      <c r="B12" s="10" t="s">
        <v>61</v>
      </c>
      <c r="C12" s="10" t="s">
        <v>173</v>
      </c>
      <c r="D12" s="10" t="s">
        <v>174</v>
      </c>
      <c r="E12" s="10" t="s">
        <v>11</v>
      </c>
      <c r="F12" s="10">
        <v>204</v>
      </c>
      <c r="G12" s="18">
        <f>F12/340</f>
        <v>0.6</v>
      </c>
      <c r="H12" s="10">
        <v>38.5</v>
      </c>
    </row>
    <row r="13" spans="1:8" ht="18.75" customHeight="1" x14ac:dyDescent="0.25">
      <c r="A13" s="10" t="s">
        <v>195</v>
      </c>
      <c r="B13" s="10" t="s">
        <v>54</v>
      </c>
      <c r="C13" s="10" t="s">
        <v>171</v>
      </c>
      <c r="D13" s="10" t="s">
        <v>172</v>
      </c>
      <c r="E13" s="10" t="s">
        <v>10</v>
      </c>
      <c r="F13" s="10">
        <v>210.5</v>
      </c>
      <c r="G13" s="18">
        <f>F13/340</f>
        <v>0.61911764705882355</v>
      </c>
      <c r="H13" s="10">
        <v>14</v>
      </c>
    </row>
    <row r="14" spans="1:8" ht="18.75" customHeight="1" x14ac:dyDescent="0.25">
      <c r="A14" s="10"/>
      <c r="B14" s="10"/>
      <c r="C14" s="10"/>
      <c r="D14" s="10"/>
      <c r="E14" s="10"/>
      <c r="F14" s="10"/>
      <c r="G14" s="18"/>
      <c r="H14" s="10"/>
    </row>
    <row r="15" spans="1:8" ht="18.75" customHeight="1" x14ac:dyDescent="0.25">
      <c r="A15" s="10"/>
      <c r="B15" s="10"/>
      <c r="C15" s="10"/>
      <c r="D15" s="10"/>
      <c r="E15" s="10"/>
      <c r="F15" s="10"/>
      <c r="G15" s="18"/>
      <c r="H15" s="10"/>
    </row>
    <row r="16" spans="1:8" ht="18.75" customHeight="1" x14ac:dyDescent="0.25">
      <c r="A16" s="10"/>
      <c r="B16" s="10"/>
      <c r="C16" s="10"/>
      <c r="D16" s="10"/>
      <c r="E16" s="10"/>
      <c r="F16" s="10"/>
      <c r="G16" s="18"/>
      <c r="H16" s="10"/>
    </row>
    <row r="17" spans="1:8" ht="18.75" customHeight="1" x14ac:dyDescent="0.25">
      <c r="A17" s="10"/>
      <c r="B17" s="10"/>
      <c r="C17" s="10"/>
      <c r="D17" s="10"/>
      <c r="E17" s="10"/>
      <c r="F17" s="10"/>
      <c r="G17" s="18"/>
      <c r="H17" s="10"/>
    </row>
    <row r="18" spans="1:8" ht="18.75" customHeight="1" x14ac:dyDescent="0.25">
      <c r="A18" s="10"/>
      <c r="B18" s="10"/>
      <c r="C18" s="10"/>
      <c r="D18" s="10"/>
      <c r="E18" s="10"/>
      <c r="F18" s="10"/>
      <c r="G18" s="18"/>
      <c r="H18" s="10"/>
    </row>
  </sheetData>
  <sortState xmlns:xlrd2="http://schemas.microsoft.com/office/spreadsheetml/2017/richdata2" ref="A11:H13">
    <sortCondition ref="E11:E13" customList="Gold,Silver,Bronze"/>
    <sortCondition descending="1" ref="F11:F13"/>
  </sortState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A3C2D0746BAE43BEF1C06B61FF04F4" ma:contentTypeVersion="12" ma:contentTypeDescription="Create a new document." ma:contentTypeScope="" ma:versionID="a76020e0f6d9e1715b2fda1e27eccbce">
  <xsd:schema xmlns:xsd="http://www.w3.org/2001/XMLSchema" xmlns:xs="http://www.w3.org/2001/XMLSchema" xmlns:p="http://schemas.microsoft.com/office/2006/metadata/properties" xmlns:ns2="014bbe7b-656b-4307-bc84-345a153590a8" xmlns:ns3="1c370b71-9b4a-48c4-874e-76e144e1a37a" targetNamespace="http://schemas.microsoft.com/office/2006/metadata/properties" ma:root="true" ma:fieldsID="16161a68ccd363da8323b95ac77c5d92" ns2:_="" ns3:_="">
    <xsd:import namespace="014bbe7b-656b-4307-bc84-345a153590a8"/>
    <xsd:import namespace="1c370b71-9b4a-48c4-874e-76e144e1a3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bbe7b-656b-4307-bc84-345a153590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70b71-9b4a-48c4-874e-76e144e1a37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5A3921-4F0F-43D8-B6F6-1F956CC3A0D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782A60-328E-4894-82FC-A34531AF5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4bbe7b-656b-4307-bc84-345a153590a8"/>
    <ds:schemaRef ds:uri="1c370b71-9b4a-48c4-874e-76e144e1a3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9F714B-3EAF-4E99-8E4C-35AE4E2DD0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Class 1 Prelim  17a</vt:lpstr>
      <vt:lpstr>Class 2 Prelim 19 Q</vt:lpstr>
      <vt:lpstr>Class 3 Novice 22 </vt:lpstr>
      <vt:lpstr>Class 4 Novice 37aQ</vt:lpstr>
      <vt:lpstr>Class 5 Ele 40</vt:lpstr>
      <vt:lpstr>Class 6 Ele 53 Q</vt:lpstr>
      <vt:lpstr>Class 7 Med 61</vt:lpstr>
      <vt:lpstr>Class 8 Med 75 Q</vt:lpstr>
      <vt:lpstr>Class 9 Adv Med 85</vt:lpstr>
      <vt:lpstr>Class 10 Adv Med 91 Q</vt:lpstr>
      <vt:lpstr>Class 12 PSG Q</vt:lpstr>
      <vt:lpstr>Class 13 Inter I Q</vt:lpstr>
      <vt:lpstr>Class 14 Inter II</vt:lpstr>
      <vt:lpstr>Class 17 Novice FSM Q</vt:lpstr>
      <vt:lpstr>Class 18 Ele FSM Q</vt:lpstr>
      <vt:lpstr>Class 19 Med FSM Q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Faye Dawson</dc:creator>
  <cp:keywords/>
  <dc:description/>
  <cp:lastModifiedBy>Samantha Williams</cp:lastModifiedBy>
  <cp:revision/>
  <cp:lastPrinted>2022-07-07T21:09:56Z</cp:lastPrinted>
  <dcterms:created xsi:type="dcterms:W3CDTF">2019-10-07T12:12:15Z</dcterms:created>
  <dcterms:modified xsi:type="dcterms:W3CDTF">2023-10-15T19:45:26Z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0x010100C9A3C2D0746BAE43BEF1C06B61FF04F4</vt:lpwstr>
  </property>
</Properties>
</file>