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59" documentId="8_{AFF754FB-666D-4816-BE13-EFE2D113B8E2}" xr6:coauthVersionLast="47" xr6:coauthVersionMax="47" xr10:uidLastSave="{15EC4CD5-A025-4A17-8610-A832F18509E5}"/>
  <bookViews>
    <workbookView xWindow="-120" yWindow="-120" windowWidth="20730" windowHeight="11160" firstSheet="7" activeTab="9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7aQ" sheetId="7" r:id="rId4"/>
    <sheet name="Class 5 Ele 40" sheetId="8" r:id="rId5"/>
    <sheet name="Class 6 Ele 53 Q" sheetId="9" r:id="rId6"/>
    <sheet name="Class 7 Medium 61" sheetId="10" r:id="rId7"/>
    <sheet name="Class 8 Med 73 Q" sheetId="11" r:id="rId8"/>
    <sheet name="Class 9 AM91 Q" sheetId="21" r:id="rId9"/>
    <sheet name="Class 10 AM98 Q" sheetId="12" r:id="rId10"/>
    <sheet name="Class 12 PSG" sheetId="23" r:id="rId11"/>
    <sheet name="Sheet1" sheetId="24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1" l="1"/>
  <c r="I19" i="8"/>
  <c r="I16" i="8"/>
  <c r="I17" i="8"/>
  <c r="I12" i="8"/>
  <c r="I11" i="8"/>
  <c r="I18" i="8"/>
  <c r="I15" i="8"/>
  <c r="I13" i="8"/>
  <c r="I21" i="8"/>
  <c r="I14" i="8"/>
  <c r="I20" i="8"/>
  <c r="I16" i="6"/>
  <c r="I14" i="6"/>
  <c r="I13" i="6"/>
  <c r="I15" i="6"/>
  <c r="I11" i="6"/>
  <c r="I17" i="6"/>
  <c r="I12" i="6"/>
  <c r="I12" i="21"/>
  <c r="I14" i="21"/>
  <c r="I15" i="10"/>
  <c r="I12" i="10"/>
  <c r="I14" i="10"/>
  <c r="I12" i="9"/>
  <c r="I13" i="9"/>
  <c r="I14" i="9"/>
  <c r="I14" i="7"/>
  <c r="I13" i="7"/>
  <c r="I15" i="7"/>
  <c r="I11" i="7"/>
  <c r="I12" i="7"/>
  <c r="I24" i="7"/>
  <c r="I18" i="7"/>
  <c r="I12" i="12"/>
  <c r="I13" i="23"/>
  <c r="I14" i="23"/>
  <c r="I12" i="23"/>
  <c r="I15" i="23"/>
  <c r="I11" i="23"/>
  <c r="I13" i="12"/>
  <c r="I11" i="12"/>
  <c r="I13" i="21"/>
  <c r="I11" i="21"/>
  <c r="I14" i="11"/>
  <c r="I11" i="11"/>
  <c r="I13" i="11"/>
  <c r="I13" i="10"/>
  <c r="I11" i="10"/>
  <c r="I15" i="9"/>
  <c r="I11" i="9"/>
  <c r="I16" i="9"/>
  <c r="I17" i="9"/>
  <c r="I16" i="7"/>
  <c r="I21" i="7"/>
  <c r="I22" i="7"/>
  <c r="I23" i="7"/>
  <c r="I19" i="7"/>
  <c r="I20" i="7"/>
  <c r="I17" i="7"/>
  <c r="I16" i="5"/>
  <c r="I15" i="5"/>
  <c r="I12" i="5"/>
  <c r="I13" i="5"/>
  <c r="I11" i="5"/>
  <c r="I14" i="5"/>
  <c r="I17" i="5"/>
  <c r="I13" i="4"/>
  <c r="I11" i="4"/>
  <c r="I12" i="4"/>
</calcChain>
</file>

<file path=xl/sharedStrings.xml><?xml version="1.0" encoding="utf-8"?>
<sst xmlns="http://schemas.openxmlformats.org/spreadsheetml/2006/main" count="679" uniqueCount="280">
  <si>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</si>
  <si>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</si>
  <si>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</si>
  <si>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</si>
  <si>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</si>
  <si>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</si>
  <si>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</si>
  <si>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</si>
  <si>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</si>
  <si>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</si>
  <si>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</si>
  <si>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</si>
  <si>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</si>
  <si>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</si>
  <si>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</si>
  <si>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</si>
  <si>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</si>
  <si>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</si>
  <si>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</si>
  <si>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</si>
  <si>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Total Points: 270</t>
  </si>
  <si>
    <t>Test/Class : N37a / 4</t>
  </si>
  <si>
    <t>Total Points: 390</t>
  </si>
  <si>
    <t>Time</t>
  </si>
  <si>
    <t>20</t>
  </si>
  <si>
    <t>17</t>
  </si>
  <si>
    <t>19</t>
  </si>
  <si>
    <t>12</t>
  </si>
  <si>
    <t xml:space="preserve">Time </t>
  </si>
  <si>
    <t>34</t>
  </si>
  <si>
    <t>3</t>
  </si>
  <si>
    <t>6</t>
  </si>
  <si>
    <t>11</t>
  </si>
  <si>
    <t>7</t>
  </si>
  <si>
    <t>10</t>
  </si>
  <si>
    <t>31</t>
  </si>
  <si>
    <t>15</t>
  </si>
  <si>
    <t>5</t>
  </si>
  <si>
    <t>14</t>
  </si>
  <si>
    <t>13</t>
  </si>
  <si>
    <t>24</t>
  </si>
  <si>
    <t>1</t>
  </si>
  <si>
    <t>Venue : Brook Farm EC</t>
  </si>
  <si>
    <t>33</t>
  </si>
  <si>
    <t>16</t>
  </si>
  <si>
    <t>22</t>
  </si>
  <si>
    <t>25</t>
  </si>
  <si>
    <t>28</t>
  </si>
  <si>
    <t>9</t>
  </si>
  <si>
    <t>Test/Class : 6 / E53</t>
  </si>
  <si>
    <t>Total Points: 340</t>
  </si>
  <si>
    <t>Test/Class : 7 / M61</t>
  </si>
  <si>
    <t>Test/Class : M73 / 8</t>
  </si>
  <si>
    <t>2</t>
  </si>
  <si>
    <t>Test/Class : PSG / 12</t>
  </si>
  <si>
    <t>Total Points: 380</t>
  </si>
  <si>
    <t xml:space="preserve">Place </t>
  </si>
  <si>
    <t>Test/Class : AM91 / 9</t>
  </si>
  <si>
    <t>Test/Class : AM 98 / 10</t>
  </si>
  <si>
    <t>,</t>
  </si>
  <si>
    <t>8</t>
  </si>
  <si>
    <t>Victoria Archer</t>
  </si>
  <si>
    <t>104329</t>
  </si>
  <si>
    <t>Toncynffig Echo Beach</t>
  </si>
  <si>
    <t>1734065</t>
  </si>
  <si>
    <t>Daisy Adamson</t>
  </si>
  <si>
    <t>1919997</t>
  </si>
  <si>
    <t>julie horton</t>
  </si>
  <si>
    <t>88269</t>
  </si>
  <si>
    <t>37</t>
  </si>
  <si>
    <t>Suzanne Dipple</t>
  </si>
  <si>
    <t>403124</t>
  </si>
  <si>
    <t>Sanson De Ligero</t>
  </si>
  <si>
    <t>1945617</t>
  </si>
  <si>
    <t>38</t>
  </si>
  <si>
    <t>Guapero II</t>
  </si>
  <si>
    <t>1947981</t>
  </si>
  <si>
    <t>35</t>
  </si>
  <si>
    <t>Malika Reguige</t>
  </si>
  <si>
    <t>1612022</t>
  </si>
  <si>
    <t>Clever Temptation</t>
  </si>
  <si>
    <t>1832906</t>
  </si>
  <si>
    <t>39</t>
  </si>
  <si>
    <t>36</t>
  </si>
  <si>
    <t>82821</t>
  </si>
  <si>
    <t>Start Date : 13 November 2022</t>
  </si>
  <si>
    <t>Event Type : BD Reg I-PSG</t>
  </si>
  <si>
    <t xml:space="preserve">Judge(s) : Ross Algar </t>
  </si>
  <si>
    <t>46</t>
  </si>
  <si>
    <t>Alison Gurney</t>
  </si>
  <si>
    <t>1411531</t>
  </si>
  <si>
    <t>Bernaya Hit</t>
  </si>
  <si>
    <t>1847193</t>
  </si>
  <si>
    <t>47</t>
  </si>
  <si>
    <t>Ciara Gunn</t>
  </si>
  <si>
    <t>1913494</t>
  </si>
  <si>
    <t>Forezzo FVE</t>
  </si>
  <si>
    <t>1944267</t>
  </si>
  <si>
    <t>43</t>
  </si>
  <si>
    <t>Lucy-Ann Phillips</t>
  </si>
  <si>
    <t>1918933</t>
  </si>
  <si>
    <t>Pewter</t>
  </si>
  <si>
    <t>1948132</t>
  </si>
  <si>
    <t>Nicole Guarnieri</t>
  </si>
  <si>
    <t>1911374</t>
  </si>
  <si>
    <t>jenyiszej</t>
  </si>
  <si>
    <t>Ellie Mattick</t>
  </si>
  <si>
    <t>1922780</t>
  </si>
  <si>
    <t>Spirit 1</t>
  </si>
  <si>
    <t>1946185</t>
  </si>
  <si>
    <t>44</t>
  </si>
  <si>
    <t>Elise Ioannou</t>
  </si>
  <si>
    <t>1921501</t>
  </si>
  <si>
    <t>Jacandro</t>
  </si>
  <si>
    <t>1944352</t>
  </si>
  <si>
    <t>Sasha Hurwitz</t>
  </si>
  <si>
    <t>1944262</t>
  </si>
  <si>
    <t>Bambi II</t>
  </si>
  <si>
    <t>Test/Class : 3 /N22</t>
  </si>
  <si>
    <t>42</t>
  </si>
  <si>
    <t>Valerie Ross</t>
  </si>
  <si>
    <t>1918798</t>
  </si>
  <si>
    <t>Ziggi IX</t>
  </si>
  <si>
    <t>1940602</t>
  </si>
  <si>
    <t>Sarah Bellamy</t>
  </si>
  <si>
    <t>367680</t>
  </si>
  <si>
    <t>Letterlough King Hector</t>
  </si>
  <si>
    <t>1530318</t>
  </si>
  <si>
    <t>30</t>
  </si>
  <si>
    <t>Oscar Governo</t>
  </si>
  <si>
    <t>1920782</t>
  </si>
  <si>
    <t>Jaldo</t>
  </si>
  <si>
    <t>1943427</t>
  </si>
  <si>
    <t>Nichola Burling</t>
  </si>
  <si>
    <t>1917421</t>
  </si>
  <si>
    <t>Sebastian Castan Llachar</t>
  </si>
  <si>
    <t>1938813</t>
  </si>
  <si>
    <t>48</t>
  </si>
  <si>
    <t>Cassidy Osman</t>
  </si>
  <si>
    <t>unregistered</t>
  </si>
  <si>
    <t>Orlando</t>
  </si>
  <si>
    <t>1946965</t>
  </si>
  <si>
    <t>Carol O'Brien</t>
  </si>
  <si>
    <t>172588</t>
  </si>
  <si>
    <t>Ladies Wish</t>
  </si>
  <si>
    <t>1536084</t>
  </si>
  <si>
    <t>23</t>
  </si>
  <si>
    <t>Freya Cotton</t>
  </si>
  <si>
    <t>1919721</t>
  </si>
  <si>
    <t>Clint a go go</t>
  </si>
  <si>
    <t>1941989</t>
  </si>
  <si>
    <t>21</t>
  </si>
  <si>
    <t>Annette Scott</t>
  </si>
  <si>
    <t>13110</t>
  </si>
  <si>
    <t>Jackpots Playboy</t>
  </si>
  <si>
    <t>1938269</t>
  </si>
  <si>
    <t>Topwood Merlin</t>
  </si>
  <si>
    <t>173284</t>
  </si>
  <si>
    <t>40</t>
  </si>
  <si>
    <t>Anita Fenwick-Hutchings</t>
  </si>
  <si>
    <t>70335</t>
  </si>
  <si>
    <t>Abbottsvale Rhubin</t>
  </si>
  <si>
    <t>1943181</t>
  </si>
  <si>
    <t>Naomi Maxted - Massey</t>
  </si>
  <si>
    <t>293458</t>
  </si>
  <si>
    <t>MM Midnight Caviar</t>
  </si>
  <si>
    <t>1939235</t>
  </si>
  <si>
    <t>45</t>
  </si>
  <si>
    <t>Jayne Scrivener</t>
  </si>
  <si>
    <t>1917772</t>
  </si>
  <si>
    <t>Oliver Meadows</t>
  </si>
  <si>
    <t>1939167</t>
  </si>
  <si>
    <t>1919616</t>
  </si>
  <si>
    <t>Dolat Ding Dong</t>
  </si>
  <si>
    <t>1943369</t>
  </si>
  <si>
    <t xml:space="preserve">Test/Class : E40 /5 </t>
  </si>
  <si>
    <t xml:space="preserve">Judge(s) : Pat Green </t>
  </si>
  <si>
    <t>Sugar Rush I</t>
  </si>
  <si>
    <t>1942376</t>
  </si>
  <si>
    <t>Sophie Browne</t>
  </si>
  <si>
    <t>1810926</t>
  </si>
  <si>
    <t>Keystone Jamora</t>
  </si>
  <si>
    <t>1940418</t>
  </si>
  <si>
    <t>Hannah Gill</t>
  </si>
  <si>
    <t>1917020</t>
  </si>
  <si>
    <t>Gems Dixie</t>
  </si>
  <si>
    <t>1534154</t>
  </si>
  <si>
    <t>Jasmin Palmer</t>
  </si>
  <si>
    <t>1920604</t>
  </si>
  <si>
    <t>Pencarder Red Ruby</t>
  </si>
  <si>
    <t>1943185</t>
  </si>
  <si>
    <t>41</t>
  </si>
  <si>
    <t xml:space="preserve">Judge(s) : Jane Howard </t>
  </si>
  <si>
    <t>Theresa Britton</t>
  </si>
  <si>
    <t>1512561</t>
  </si>
  <si>
    <t>Gungadin</t>
  </si>
  <si>
    <t>1534146</t>
  </si>
  <si>
    <t>Louise Clark</t>
  </si>
  <si>
    <t>15040</t>
  </si>
  <si>
    <t>Dimaggio's Hit</t>
  </si>
  <si>
    <t>1930043</t>
  </si>
  <si>
    <t>32</t>
  </si>
  <si>
    <t>Imogen Smith</t>
  </si>
  <si>
    <t>1710985</t>
  </si>
  <si>
    <t>Cinja</t>
  </si>
  <si>
    <t>1431535</t>
  </si>
  <si>
    <t>Rachel Skeffington</t>
  </si>
  <si>
    <t>241555</t>
  </si>
  <si>
    <t>CHIN CHIN TO THAT</t>
  </si>
  <si>
    <t>1931508</t>
  </si>
  <si>
    <t>Cheryl Tuff</t>
  </si>
  <si>
    <t>326631</t>
  </si>
  <si>
    <t>Ritter Sport</t>
  </si>
  <si>
    <t>57307</t>
  </si>
  <si>
    <t>Sarah Shaw</t>
  </si>
  <si>
    <t>1613531</t>
  </si>
  <si>
    <t>Madison bay</t>
  </si>
  <si>
    <t>1635625</t>
  </si>
  <si>
    <t>Sophie Simpson</t>
  </si>
  <si>
    <t>1919093</t>
  </si>
  <si>
    <t>D’Artagnan</t>
  </si>
  <si>
    <t>1431177</t>
  </si>
  <si>
    <t>Event Type : Reg BD I - PSG</t>
  </si>
  <si>
    <t>Judge(s) : Jane Howard</t>
  </si>
  <si>
    <t>Fiona Brennan</t>
  </si>
  <si>
    <t>263010</t>
  </si>
  <si>
    <t>Viva Las Vegas</t>
  </si>
  <si>
    <t>1932573</t>
  </si>
  <si>
    <t>Katrina Hall</t>
  </si>
  <si>
    <t>268569</t>
  </si>
  <si>
    <t>King of the street</t>
  </si>
  <si>
    <t>42721</t>
  </si>
  <si>
    <t>Amie Gramlick</t>
  </si>
  <si>
    <t>1711780</t>
  </si>
  <si>
    <t>Heredero ER</t>
  </si>
  <si>
    <t>1732686</t>
  </si>
  <si>
    <t/>
  </si>
  <si>
    <t>Alex Lees</t>
  </si>
  <si>
    <t>403643</t>
  </si>
  <si>
    <t>Bakkegardens Monty</t>
  </si>
  <si>
    <t>42468</t>
  </si>
  <si>
    <t>Start Date :13 November 2022</t>
  </si>
  <si>
    <t>Lawente Z</t>
  </si>
  <si>
    <t>1941875</t>
  </si>
  <si>
    <t>Rachel Barbrook</t>
  </si>
  <si>
    <t>402438</t>
  </si>
  <si>
    <t>Redhill ilisit</t>
  </si>
  <si>
    <t>1937207</t>
  </si>
  <si>
    <t>18</t>
  </si>
  <si>
    <t>Hilary French</t>
  </si>
  <si>
    <t>268585</t>
  </si>
  <si>
    <t>Adaeus</t>
  </si>
  <si>
    <t>1833463</t>
  </si>
  <si>
    <t>Shelly Reeve-Smith</t>
  </si>
  <si>
    <t>Sinderlla</t>
  </si>
  <si>
    <t xml:space="preserve">Amelie Villeneuve-Moore </t>
  </si>
  <si>
    <t>Amelie Villeneuve-Moore</t>
  </si>
  <si>
    <t>1G</t>
  </si>
  <si>
    <t>1S</t>
  </si>
  <si>
    <t>1B</t>
  </si>
  <si>
    <t>2S</t>
  </si>
  <si>
    <t>3S</t>
  </si>
  <si>
    <t>1B (1st)</t>
  </si>
  <si>
    <t>2B</t>
  </si>
  <si>
    <t>3B</t>
  </si>
  <si>
    <t xml:space="preserve">Total Points:290 </t>
  </si>
  <si>
    <t>Total Points: 310</t>
  </si>
  <si>
    <t>1G (1st)</t>
  </si>
  <si>
    <t>1S (2nd)</t>
  </si>
  <si>
    <t>2S (3rd)</t>
  </si>
  <si>
    <t>4S</t>
  </si>
  <si>
    <t>5S</t>
  </si>
  <si>
    <t>6S</t>
  </si>
  <si>
    <t>7S</t>
  </si>
  <si>
    <t>4B</t>
  </si>
  <si>
    <t>5B</t>
  </si>
  <si>
    <t>6B</t>
  </si>
  <si>
    <t>1S (1st)</t>
  </si>
  <si>
    <t>RET</t>
  </si>
  <si>
    <t>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</si>
</sst>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4" fillId="0" borderId="0" xfId="0" applyFont="1"/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6" fillId="2" borderId="2" xfId="1" applyFont="1" applyFill="1" applyBorder="1" applyAlignment="1">
      <alignment horizontal="right"/>
    </xf>
    <xf numFmtId="0" fontId="1" fillId="3" borderId="1" xfId="1" applyFill="1" applyBorder="1" applyAlignment="1">
      <alignment horizontal="right"/>
    </xf>
    <xf numFmtId="20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9" fillId="3" borderId="1" xfId="1" applyFont="1" applyFill="1" applyBorder="1" applyAlignment="1">
      <alignment horizontal="right"/>
    </xf>
    <xf numFmtId="10" fontId="8" fillId="0" borderId="1" xfId="0" applyNumberFormat="1" applyFont="1" applyBorder="1"/>
    <xf numFmtId="10" fontId="0" fillId="0" borderId="0" xfId="0" applyNumberFormat="1"/>
    <xf numFmtId="10" fontId="2" fillId="0" borderId="0" xfId="1" applyNumberFormat="1" applyFont="1"/>
    <xf numFmtId="10" fontId="6" fillId="2" borderId="1" xfId="1" applyNumberFormat="1" applyFont="1" applyFill="1" applyBorder="1" applyAlignment="1">
      <alignment horizontal="center"/>
    </xf>
    <xf numFmtId="10" fontId="8" fillId="0" borderId="1" xfId="0" applyNumberFormat="1" applyFont="1" applyBorder="1" applyAlignment="1">
      <alignment horizontal="left"/>
    </xf>
    <xf numFmtId="10" fontId="6" fillId="2" borderId="2" xfId="1" applyNumberFormat="1" applyFont="1" applyFill="1" applyBorder="1" applyAlignment="1">
      <alignment horizontal="center"/>
    </xf>
    <xf numFmtId="10" fontId="8" fillId="0" borderId="1" xfId="0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10" fontId="9" fillId="3" borderId="1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/>
    <xf numFmtId="164" fontId="2" fillId="0" borderId="0" xfId="1" applyNumberFormat="1" applyFont="1"/>
    <xf numFmtId="164" fontId="6" fillId="2" borderId="2" xfId="1" applyNumberFormat="1" applyFont="1" applyFill="1" applyBorder="1" applyAlignment="1">
      <alignment horizontal="center"/>
    </xf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right"/>
    </xf>
    <xf numFmtId="1" fontId="0" fillId="0" borderId="0" xfId="0" applyNumberFormat="1"/>
    <xf numFmtId="1" fontId="2" fillId="0" borderId="0" xfId="1" applyNumberFormat="1" applyFont="1"/>
    <xf numFmtId="1" fontId="6" fillId="2" borderId="2" xfId="1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J11" sqref="J11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86</v>
      </c>
    </row>
    <row r="4" spans="1:10" ht="18.75" x14ac:dyDescent="0.3">
      <c r="A4" s="2" t="s">
        <v>85</v>
      </c>
    </row>
    <row r="5" spans="1:10" ht="18.75" x14ac:dyDescent="0.3">
      <c r="A5" s="2" t="s">
        <v>11</v>
      </c>
    </row>
    <row r="6" spans="1:10" ht="18.75" x14ac:dyDescent="0.3">
      <c r="A6" s="2" t="s">
        <v>15</v>
      </c>
    </row>
    <row r="7" spans="1:10" ht="18.75" x14ac:dyDescent="0.3">
      <c r="A7" s="2" t="s">
        <v>87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6" t="s">
        <v>56</v>
      </c>
      <c r="B10" s="17" t="s">
        <v>1</v>
      </c>
      <c r="C10" s="17" t="s">
        <v>2</v>
      </c>
      <c r="D10" s="17" t="s">
        <v>3</v>
      </c>
      <c r="E10" s="17" t="s">
        <v>4</v>
      </c>
      <c r="F10" s="17" t="s">
        <v>5</v>
      </c>
      <c r="G10" s="16" t="s">
        <v>6</v>
      </c>
      <c r="H10" s="16" t="s">
        <v>7</v>
      </c>
      <c r="I10" s="16" t="s">
        <v>8</v>
      </c>
      <c r="J10" s="16" t="s">
        <v>9</v>
      </c>
    </row>
    <row r="11" spans="1:10" ht="20.100000000000001" customHeight="1" x14ac:dyDescent="0.25">
      <c r="A11" s="13" t="s">
        <v>257</v>
      </c>
      <c r="B11" s="13" t="s">
        <v>88</v>
      </c>
      <c r="C11" s="13" t="s">
        <v>89</v>
      </c>
      <c r="D11" s="13" t="s">
        <v>90</v>
      </c>
      <c r="E11" s="13" t="s">
        <v>91</v>
      </c>
      <c r="F11" s="13" t="s">
        <v>92</v>
      </c>
      <c r="G11" s="13" t="s">
        <v>12</v>
      </c>
      <c r="H11" s="13">
        <v>177.5</v>
      </c>
      <c r="I11" s="19">
        <f>H11/290</f>
        <v>0.61206896551724133</v>
      </c>
      <c r="J11" s="13">
        <v>65</v>
      </c>
    </row>
    <row r="12" spans="1:10" ht="20.100000000000001" customHeight="1" x14ac:dyDescent="0.25">
      <c r="A12" s="13" t="s">
        <v>258</v>
      </c>
      <c r="B12" s="13" t="s">
        <v>43</v>
      </c>
      <c r="C12" s="13" t="s">
        <v>61</v>
      </c>
      <c r="D12" s="13" t="s">
        <v>62</v>
      </c>
      <c r="E12" s="13" t="s">
        <v>63</v>
      </c>
      <c r="F12" s="13" t="s">
        <v>64</v>
      </c>
      <c r="G12" s="13" t="s">
        <v>14</v>
      </c>
      <c r="H12" s="13">
        <v>199.5</v>
      </c>
      <c r="I12" s="19">
        <f>H12/290</f>
        <v>0.68793103448275861</v>
      </c>
      <c r="J12" s="13">
        <v>71</v>
      </c>
    </row>
    <row r="13" spans="1:10" ht="20.100000000000001" customHeight="1" x14ac:dyDescent="0.25">
      <c r="A13" s="13" t="s">
        <v>259</v>
      </c>
      <c r="B13" s="13" t="s">
        <v>93</v>
      </c>
      <c r="C13" s="13" t="s">
        <v>94</v>
      </c>
      <c r="D13" s="13" t="s">
        <v>95</v>
      </c>
      <c r="E13" s="13" t="s">
        <v>96</v>
      </c>
      <c r="F13" s="13" t="s">
        <v>97</v>
      </c>
      <c r="G13" s="13" t="s">
        <v>13</v>
      </c>
      <c r="H13" s="13">
        <v>208.5</v>
      </c>
      <c r="I13" s="19">
        <f>H13/290</f>
        <v>0.71896551724137936</v>
      </c>
      <c r="J13" s="13">
        <v>72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tabSelected="1" workbookViewId="0">
      <selection activeCell="A13" sqref="A13"/>
    </sheetView>
  </sheetViews>
  <sheetFormatPr defaultRowHeight="15" x14ac:dyDescent="0.25"/>
  <cols>
    <col min="3" max="3" width="19.85546875" customWidth="1"/>
    <col min="5" max="5" width="20.85546875" customWidth="1"/>
    <col min="8" max="8" width="11.42578125" style="32" customWidth="1"/>
    <col min="10" max="10" width="9.140625" style="37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86</v>
      </c>
    </row>
    <row r="4" spans="1:10" ht="18.75" x14ac:dyDescent="0.3">
      <c r="A4" s="2" t="s">
        <v>85</v>
      </c>
    </row>
    <row r="5" spans="1:10" ht="18.75" x14ac:dyDescent="0.3">
      <c r="A5" s="2" t="s">
        <v>58</v>
      </c>
    </row>
    <row r="6" spans="1:10" ht="18.75" x14ac:dyDescent="0.3">
      <c r="A6" s="2" t="s">
        <v>55</v>
      </c>
    </row>
    <row r="7" spans="1:10" ht="18.75" x14ac:dyDescent="0.3">
      <c r="A7" s="2" t="s">
        <v>192</v>
      </c>
    </row>
    <row r="9" spans="1:10" x14ac:dyDescent="0.25">
      <c r="A9" s="1"/>
      <c r="B9" s="1"/>
      <c r="C9" s="1"/>
      <c r="D9" s="1"/>
      <c r="E9" s="1"/>
      <c r="F9" s="1"/>
      <c r="G9" s="1"/>
      <c r="H9" s="33"/>
      <c r="I9" s="1"/>
      <c r="J9" s="38"/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4" t="s">
        <v>7</v>
      </c>
      <c r="I10" s="3" t="s">
        <v>8</v>
      </c>
      <c r="J10" s="39" t="s">
        <v>9</v>
      </c>
    </row>
    <row r="11" spans="1:10" ht="20.100000000000001" customHeight="1" x14ac:dyDescent="0.25">
      <c r="A11" s="13" t="s">
        <v>257</v>
      </c>
      <c r="B11" s="13" t="s">
        <v>27</v>
      </c>
      <c r="C11" s="13" t="s">
        <v>224</v>
      </c>
      <c r="D11" s="13" t="s">
        <v>225</v>
      </c>
      <c r="E11" s="13" t="s">
        <v>226</v>
      </c>
      <c r="F11" s="13" t="s">
        <v>227</v>
      </c>
      <c r="G11" s="13" t="s">
        <v>12</v>
      </c>
      <c r="H11" s="35">
        <v>263</v>
      </c>
      <c r="I11" s="25">
        <f>H11/380</f>
        <v>0.69210526315789478</v>
      </c>
      <c r="J11" s="40">
        <v>57</v>
      </c>
    </row>
    <row r="12" spans="1:10" ht="20.100000000000001" customHeight="1" x14ac:dyDescent="0.25">
      <c r="A12" s="13" t="s">
        <v>258</v>
      </c>
      <c r="B12" s="13" t="s">
        <v>24</v>
      </c>
      <c r="C12" s="13" t="s">
        <v>78</v>
      </c>
      <c r="D12" s="13" t="s">
        <v>79</v>
      </c>
      <c r="E12" s="13" t="s">
        <v>80</v>
      </c>
      <c r="F12" s="13" t="s">
        <v>81</v>
      </c>
      <c r="G12" s="13" t="s">
        <v>14</v>
      </c>
      <c r="H12" s="35">
        <v>225.5</v>
      </c>
      <c r="I12" s="25">
        <f t="shared" ref="I12" si="0">H12/380</f>
        <v>0.59342105263157896</v>
      </c>
      <c r="J12" s="41">
        <v>50</v>
      </c>
    </row>
    <row r="13" spans="1:10" ht="20.100000000000001" customHeight="1" x14ac:dyDescent="0.25">
      <c r="A13" s="13" t="s">
        <v>259</v>
      </c>
      <c r="B13" s="13" t="s">
        <v>38</v>
      </c>
      <c r="C13" s="13" t="s">
        <v>228</v>
      </c>
      <c r="D13" s="13" t="s">
        <v>229</v>
      </c>
      <c r="E13" s="13" t="s">
        <v>230</v>
      </c>
      <c r="F13" s="13" t="s">
        <v>231</v>
      </c>
      <c r="G13" s="13" t="s">
        <v>13</v>
      </c>
      <c r="H13" s="35">
        <v>248.5</v>
      </c>
      <c r="I13" s="25">
        <f t="shared" ref="I13" si="1">H13/380</f>
        <v>0.65394736842105261</v>
      </c>
      <c r="J13" s="41">
        <v>54</v>
      </c>
    </row>
    <row r="14" spans="1:10" ht="20.100000000000001" customHeight="1" x14ac:dyDescent="0.25">
      <c r="A14" s="13" t="s">
        <v>278</v>
      </c>
      <c r="B14" s="13" t="s">
        <v>44</v>
      </c>
      <c r="C14" s="13" t="s">
        <v>237</v>
      </c>
      <c r="D14" s="13" t="s">
        <v>238</v>
      </c>
      <c r="E14" s="13" t="s">
        <v>239</v>
      </c>
      <c r="F14" s="13" t="s">
        <v>240</v>
      </c>
      <c r="G14" s="13" t="s">
        <v>12</v>
      </c>
      <c r="H14" s="36" t="s">
        <v>278</v>
      </c>
      <c r="I14" s="15" t="s">
        <v>278</v>
      </c>
      <c r="J14" s="40" t="s">
        <v>278</v>
      </c>
    </row>
    <row r="18" spans="2:10" ht="18.75" x14ac:dyDescent="0.3">
      <c r="B18" s="30"/>
      <c r="C18" s="31"/>
      <c r="D18" s="31"/>
      <c r="E18" s="31"/>
      <c r="F18" s="31"/>
      <c r="G18" s="31"/>
      <c r="H18" s="31"/>
      <c r="I18" s="31"/>
      <c r="J18" s="31"/>
    </row>
    <row r="20" spans="2:10" ht="18.75" x14ac:dyDescent="0.3"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2">
    <mergeCell ref="B18:J18"/>
    <mergeCell ref="B20:J20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5"/>
  <sheetViews>
    <sheetView topLeftCell="A2" workbookViewId="0">
      <selection activeCell="A14" sqref="A14"/>
    </sheetView>
  </sheetViews>
  <sheetFormatPr defaultRowHeight="15" x14ac:dyDescent="0.25"/>
  <cols>
    <col min="3" max="3" width="26.28515625" customWidth="1"/>
    <col min="5" max="5" width="17.28515625" customWidth="1"/>
    <col min="6" max="6" width="12.85546875" customWidth="1"/>
    <col min="9" max="9" width="9.140625" style="20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86</v>
      </c>
    </row>
    <row r="4" spans="1:10" ht="18.75" x14ac:dyDescent="0.3">
      <c r="A4" s="2" t="s">
        <v>241</v>
      </c>
    </row>
    <row r="5" spans="1:10" ht="18.75" x14ac:dyDescent="0.3">
      <c r="A5" s="2" t="s">
        <v>54</v>
      </c>
    </row>
    <row r="6" spans="1:10" ht="18.75" x14ac:dyDescent="0.3">
      <c r="A6" s="2" t="s">
        <v>50</v>
      </c>
    </row>
    <row r="7" spans="1:10" ht="18.75" x14ac:dyDescent="0.3">
      <c r="A7" s="2" t="s">
        <v>192</v>
      </c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24" t="s">
        <v>8</v>
      </c>
      <c r="J10" s="3" t="s">
        <v>9</v>
      </c>
    </row>
    <row r="11" spans="1:10" ht="20.100000000000001" customHeight="1" x14ac:dyDescent="0.25">
      <c r="A11" s="13" t="s">
        <v>257</v>
      </c>
      <c r="B11" s="13" t="s">
        <v>45</v>
      </c>
      <c r="C11" s="13" t="s">
        <v>253</v>
      </c>
      <c r="D11" s="13" t="s">
        <v>84</v>
      </c>
      <c r="E11" s="13" t="s">
        <v>254</v>
      </c>
      <c r="F11" s="14">
        <v>52264</v>
      </c>
      <c r="G11" s="13" t="s">
        <v>12</v>
      </c>
      <c r="H11" s="13">
        <v>230.5</v>
      </c>
      <c r="I11" s="19">
        <f>H11/340</f>
        <v>0.67794117647058827</v>
      </c>
      <c r="J11" s="13">
        <v>14</v>
      </c>
    </row>
    <row r="12" spans="1:10" ht="20.100000000000001" customHeight="1" x14ac:dyDescent="0.25">
      <c r="A12" s="13" t="s">
        <v>258</v>
      </c>
      <c r="B12" s="13" t="s">
        <v>48</v>
      </c>
      <c r="C12" s="13" t="s">
        <v>244</v>
      </c>
      <c r="D12" s="13" t="s">
        <v>245</v>
      </c>
      <c r="E12" s="13" t="s">
        <v>246</v>
      </c>
      <c r="F12" s="13" t="s">
        <v>247</v>
      </c>
      <c r="G12" s="13" t="s">
        <v>14</v>
      </c>
      <c r="H12" s="13">
        <v>197</v>
      </c>
      <c r="I12" s="19">
        <f>H12/340</f>
        <v>0.5794117647058824</v>
      </c>
      <c r="J12" s="13">
        <v>11</v>
      </c>
    </row>
    <row r="13" spans="1:10" ht="20.100000000000001" customHeight="1" x14ac:dyDescent="0.25">
      <c r="A13" s="13" t="s">
        <v>259</v>
      </c>
      <c r="B13" s="13" t="s">
        <v>248</v>
      </c>
      <c r="C13" s="13" t="s">
        <v>249</v>
      </c>
      <c r="D13" s="13" t="s">
        <v>250</v>
      </c>
      <c r="E13" s="13" t="s">
        <v>251</v>
      </c>
      <c r="F13" s="13" t="s">
        <v>252</v>
      </c>
      <c r="G13" s="13" t="s">
        <v>13</v>
      </c>
      <c r="H13" s="35">
        <v>198.5</v>
      </c>
      <c r="I13" s="19">
        <f>H13/340</f>
        <v>0.58382352941176474</v>
      </c>
      <c r="J13" s="13">
        <v>12</v>
      </c>
    </row>
    <row r="14" spans="1:10" ht="20.100000000000001" customHeight="1" x14ac:dyDescent="0.25">
      <c r="A14" s="13" t="s">
        <v>263</v>
      </c>
      <c r="B14" s="13" t="s">
        <v>60</v>
      </c>
      <c r="C14" s="13" t="s">
        <v>255</v>
      </c>
      <c r="D14" s="13" t="s">
        <v>172</v>
      </c>
      <c r="E14" s="13" t="s">
        <v>242</v>
      </c>
      <c r="F14" s="13" t="s">
        <v>243</v>
      </c>
      <c r="G14" s="13" t="s">
        <v>13</v>
      </c>
      <c r="H14" s="13">
        <v>172.5</v>
      </c>
      <c r="I14" s="19">
        <f>H14/340</f>
        <v>0.50735294117647056</v>
      </c>
      <c r="J14" s="13">
        <v>10</v>
      </c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19">
        <f>H15/340</f>
        <v>0</v>
      </c>
      <c r="J15" s="13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D6A4-2975-4C3C-B71F-9A4D4937842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topLeftCell="A2" workbookViewId="0">
      <selection activeCell="A12" sqref="A12:XFD12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0" bestFit="1" customWidth="1"/>
    <col min="11" max="11" width="12.140625" customWidth="1"/>
  </cols>
  <sheetData>
    <row r="1" spans="1:12" ht="18.75" x14ac:dyDescent="0.3">
      <c r="A1" s="2" t="s">
        <v>16</v>
      </c>
    </row>
    <row r="2" spans="1:12" ht="18.75" x14ac:dyDescent="0.3">
      <c r="A2" s="2" t="s">
        <v>10</v>
      </c>
    </row>
    <row r="3" spans="1:12" ht="18.75" x14ac:dyDescent="0.3">
      <c r="A3" s="2" t="s">
        <v>86</v>
      </c>
    </row>
    <row r="4" spans="1:12" ht="18.75" x14ac:dyDescent="0.3">
      <c r="A4" s="2" t="s">
        <v>85</v>
      </c>
    </row>
    <row r="5" spans="1:12" ht="18.75" x14ac:dyDescent="0.3">
      <c r="A5" s="2" t="s">
        <v>17</v>
      </c>
    </row>
    <row r="6" spans="1:12" ht="18.75" x14ac:dyDescent="0.3">
      <c r="A6" s="2" t="s">
        <v>18</v>
      </c>
    </row>
    <row r="7" spans="1:12" ht="18.75" x14ac:dyDescent="0.3">
      <c r="A7" s="2" t="s">
        <v>87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21"/>
      <c r="J9" s="1"/>
    </row>
    <row r="10" spans="1:12" ht="15.75" x14ac:dyDescent="0.25">
      <c r="A10" s="5" t="s">
        <v>56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22" t="s">
        <v>8</v>
      </c>
      <c r="J10" s="5" t="s">
        <v>9</v>
      </c>
    </row>
    <row r="11" spans="1:12" ht="20.100000000000001" customHeight="1" x14ac:dyDescent="0.25">
      <c r="A11" s="13" t="s">
        <v>257</v>
      </c>
      <c r="B11" s="13" t="s">
        <v>88</v>
      </c>
      <c r="C11" s="13" t="s">
        <v>89</v>
      </c>
      <c r="D11" s="13" t="s">
        <v>90</v>
      </c>
      <c r="E11" s="13" t="s">
        <v>91</v>
      </c>
      <c r="F11" s="13" t="s">
        <v>92</v>
      </c>
      <c r="G11" s="13" t="s">
        <v>12</v>
      </c>
      <c r="H11" s="14">
        <v>142</v>
      </c>
      <c r="I11" s="23">
        <f>H11/240</f>
        <v>0.59166666666666667</v>
      </c>
      <c r="J11" s="14">
        <v>64</v>
      </c>
    </row>
    <row r="12" spans="1:12" ht="20.100000000000001" customHeight="1" x14ac:dyDescent="0.25">
      <c r="A12" s="13" t="s">
        <v>258</v>
      </c>
      <c r="B12" s="13" t="s">
        <v>110</v>
      </c>
      <c r="C12" s="13" t="s">
        <v>111</v>
      </c>
      <c r="D12" s="13" t="s">
        <v>112</v>
      </c>
      <c r="E12" s="13" t="s">
        <v>113</v>
      </c>
      <c r="F12" s="13" t="s">
        <v>114</v>
      </c>
      <c r="G12" s="13" t="s">
        <v>14</v>
      </c>
      <c r="H12" s="14">
        <v>170.5</v>
      </c>
      <c r="I12" s="23">
        <f>H12/240</f>
        <v>0.7104166666666667</v>
      </c>
      <c r="J12" s="14">
        <v>71</v>
      </c>
    </row>
    <row r="13" spans="1:12" ht="20.100000000000001" customHeight="1" x14ac:dyDescent="0.25">
      <c r="A13" s="13" t="s">
        <v>260</v>
      </c>
      <c r="B13" s="13" t="s">
        <v>43</v>
      </c>
      <c r="C13" s="13" t="s">
        <v>61</v>
      </c>
      <c r="D13" s="13" t="s">
        <v>62</v>
      </c>
      <c r="E13" s="13" t="s">
        <v>63</v>
      </c>
      <c r="F13" s="13" t="s">
        <v>64</v>
      </c>
      <c r="G13" s="13" t="s">
        <v>14</v>
      </c>
      <c r="H13" s="14">
        <v>166</v>
      </c>
      <c r="I13" s="23">
        <f>H13/240</f>
        <v>0.69166666666666665</v>
      </c>
      <c r="J13" s="14">
        <v>69</v>
      </c>
      <c r="L13" t="s">
        <v>59</v>
      </c>
    </row>
    <row r="14" spans="1:12" ht="20.100000000000001" customHeight="1" x14ac:dyDescent="0.25">
      <c r="A14" s="13" t="s">
        <v>261</v>
      </c>
      <c r="B14" s="13" t="s">
        <v>82</v>
      </c>
      <c r="C14" s="13" t="s">
        <v>115</v>
      </c>
      <c r="D14" s="13" t="s">
        <v>116</v>
      </c>
      <c r="E14" s="13" t="s">
        <v>117</v>
      </c>
      <c r="F14" s="13" t="s">
        <v>116</v>
      </c>
      <c r="G14" s="13" t="s">
        <v>14</v>
      </c>
      <c r="H14" s="14">
        <v>162</v>
      </c>
      <c r="I14" s="23">
        <f>H14/240</f>
        <v>0.67500000000000004</v>
      </c>
      <c r="J14" s="14">
        <v>69</v>
      </c>
    </row>
    <row r="15" spans="1:12" ht="20.100000000000001" customHeight="1" x14ac:dyDescent="0.25">
      <c r="A15" s="13" t="s">
        <v>262</v>
      </c>
      <c r="B15" s="13" t="s">
        <v>98</v>
      </c>
      <c r="C15" s="13" t="s">
        <v>99</v>
      </c>
      <c r="D15" s="13" t="s">
        <v>100</v>
      </c>
      <c r="E15" s="13" t="s">
        <v>101</v>
      </c>
      <c r="F15" s="13" t="s">
        <v>102</v>
      </c>
      <c r="G15" s="13" t="s">
        <v>13</v>
      </c>
      <c r="H15" s="14">
        <v>171</v>
      </c>
      <c r="I15" s="23">
        <f>H15/240</f>
        <v>0.71250000000000002</v>
      </c>
      <c r="J15" s="14">
        <v>71</v>
      </c>
    </row>
    <row r="16" spans="1:12" ht="20.100000000000001" customHeight="1" x14ac:dyDescent="0.25">
      <c r="A16" s="13" t="s">
        <v>263</v>
      </c>
      <c r="B16" s="13" t="s">
        <v>41</v>
      </c>
      <c r="C16" s="13" t="s">
        <v>106</v>
      </c>
      <c r="D16" s="13" t="s">
        <v>107</v>
      </c>
      <c r="E16" s="13" t="s">
        <v>108</v>
      </c>
      <c r="F16" s="13" t="s">
        <v>109</v>
      </c>
      <c r="G16" s="13" t="s">
        <v>13</v>
      </c>
      <c r="H16" s="14">
        <v>158</v>
      </c>
      <c r="I16" s="23">
        <f>H16/240</f>
        <v>0.65833333333333333</v>
      </c>
      <c r="J16" s="14">
        <v>66</v>
      </c>
    </row>
    <row r="17" spans="1:10" ht="20.100000000000001" customHeight="1" x14ac:dyDescent="0.25">
      <c r="A17" s="13" t="s">
        <v>264</v>
      </c>
      <c r="B17" s="13" t="s">
        <v>34</v>
      </c>
      <c r="C17" s="13" t="s">
        <v>103</v>
      </c>
      <c r="D17" s="13" t="s">
        <v>104</v>
      </c>
      <c r="E17" s="13" t="s">
        <v>105</v>
      </c>
      <c r="F17" s="13" t="s">
        <v>104</v>
      </c>
      <c r="G17" s="13" t="s">
        <v>13</v>
      </c>
      <c r="H17" s="14">
        <v>154.5</v>
      </c>
      <c r="I17" s="23">
        <f>H17/240</f>
        <v>0.64375000000000004</v>
      </c>
      <c r="J17" s="14">
        <v>64</v>
      </c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4"/>
      <c r="I18" s="23"/>
      <c r="J18" s="14"/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4"/>
      <c r="I19" s="23"/>
      <c r="J19" s="14"/>
    </row>
    <row r="20" spans="1:10" ht="20.100000000000001" customHeight="1" x14ac:dyDescent="0.25">
      <c r="A20" s="12"/>
      <c r="B20" s="13"/>
      <c r="C20" s="13"/>
      <c r="D20" s="13"/>
      <c r="E20" s="13"/>
      <c r="F20" s="13"/>
      <c r="G20" s="13"/>
      <c r="H20" s="14"/>
      <c r="I20" s="23"/>
      <c r="J20" s="14"/>
    </row>
    <row r="21" spans="1:10" ht="20.100000000000001" customHeight="1" x14ac:dyDescent="0.25">
      <c r="A21" s="13"/>
      <c r="B21" s="13"/>
      <c r="C21" s="13"/>
      <c r="D21" s="13"/>
      <c r="E21" s="13"/>
      <c r="F21" s="13"/>
      <c r="G21" s="13"/>
      <c r="H21" s="14"/>
      <c r="I21" s="23"/>
      <c r="J21" s="14"/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A17" sqref="A17"/>
    </sheetView>
  </sheetViews>
  <sheetFormatPr defaultRowHeight="15" x14ac:dyDescent="0.25"/>
  <cols>
    <col min="3" max="3" width="23.140625" customWidth="1"/>
    <col min="5" max="5" width="21" customWidth="1"/>
    <col min="9" max="9" width="9.140625" style="20"/>
  </cols>
  <sheetData>
    <row r="1" spans="1:10" ht="18.75" x14ac:dyDescent="0.3">
      <c r="A1" s="2" t="s">
        <v>16</v>
      </c>
    </row>
    <row r="2" spans="1:10" ht="18.75" x14ac:dyDescent="0.3">
      <c r="A2" s="2" t="s">
        <v>19</v>
      </c>
    </row>
    <row r="3" spans="1:10" ht="18.75" x14ac:dyDescent="0.3">
      <c r="A3" s="2" t="s">
        <v>86</v>
      </c>
    </row>
    <row r="4" spans="1:10" ht="18.75" x14ac:dyDescent="0.3">
      <c r="A4" s="2" t="s">
        <v>85</v>
      </c>
    </row>
    <row r="5" spans="1:10" ht="18.75" x14ac:dyDescent="0.3">
      <c r="A5" s="2" t="s">
        <v>118</v>
      </c>
    </row>
    <row r="6" spans="1:10" ht="18.75" x14ac:dyDescent="0.3">
      <c r="A6" s="2" t="s">
        <v>265</v>
      </c>
    </row>
    <row r="7" spans="1:10" ht="18.75" x14ac:dyDescent="0.3">
      <c r="A7" s="2" t="s">
        <v>87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21"/>
      <c r="J9" s="1"/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24" t="s">
        <v>8</v>
      </c>
      <c r="J10" s="3" t="s">
        <v>9</v>
      </c>
    </row>
    <row r="11" spans="1:10" ht="20.100000000000001" customHeight="1" x14ac:dyDescent="0.25">
      <c r="A11" s="13" t="s">
        <v>262</v>
      </c>
      <c r="B11" s="13" t="s">
        <v>137</v>
      </c>
      <c r="C11" s="13" t="s">
        <v>138</v>
      </c>
      <c r="D11" s="13" t="s">
        <v>139</v>
      </c>
      <c r="E11" s="13" t="s">
        <v>140</v>
      </c>
      <c r="F11" s="13" t="s">
        <v>141</v>
      </c>
      <c r="G11" s="13" t="s">
        <v>13</v>
      </c>
      <c r="H11" s="13">
        <v>210</v>
      </c>
      <c r="I11" s="19">
        <f>H11/290</f>
        <v>0.72413793103448276</v>
      </c>
      <c r="J11" s="13">
        <v>61</v>
      </c>
    </row>
    <row r="12" spans="1:10" ht="20.100000000000001" customHeight="1" x14ac:dyDescent="0.25">
      <c r="A12" s="13" t="s">
        <v>263</v>
      </c>
      <c r="B12" s="13" t="s">
        <v>119</v>
      </c>
      <c r="C12" s="13" t="s">
        <v>120</v>
      </c>
      <c r="D12" s="13" t="s">
        <v>121</v>
      </c>
      <c r="E12" s="13" t="s">
        <v>122</v>
      </c>
      <c r="F12" s="13" t="s">
        <v>123</v>
      </c>
      <c r="G12" s="13" t="s">
        <v>13</v>
      </c>
      <c r="H12" s="13">
        <v>201</v>
      </c>
      <c r="I12" s="19">
        <f>H12/290</f>
        <v>0.69310344827586212</v>
      </c>
      <c r="J12" s="13">
        <v>57</v>
      </c>
    </row>
    <row r="13" spans="1:10" ht="20.100000000000001" customHeight="1" x14ac:dyDescent="0.25">
      <c r="A13" s="13" t="s">
        <v>264</v>
      </c>
      <c r="B13" s="13" t="s">
        <v>40</v>
      </c>
      <c r="C13" s="13" t="s">
        <v>124</v>
      </c>
      <c r="D13" s="13" t="s">
        <v>125</v>
      </c>
      <c r="E13" s="13" t="s">
        <v>126</v>
      </c>
      <c r="F13" s="13" t="s">
        <v>127</v>
      </c>
      <c r="G13" s="13" t="s">
        <v>13</v>
      </c>
      <c r="H13" s="13">
        <v>187</v>
      </c>
      <c r="I13" s="19">
        <f>H13/290</f>
        <v>0.64482758620689651</v>
      </c>
      <c r="J13" s="13">
        <v>51</v>
      </c>
    </row>
    <row r="14" spans="1:10" ht="20.100000000000001" customHeight="1" x14ac:dyDescent="0.25">
      <c r="A14" s="13" t="s">
        <v>274</v>
      </c>
      <c r="B14" s="13" t="s">
        <v>41</v>
      </c>
      <c r="C14" s="13" t="s">
        <v>106</v>
      </c>
      <c r="D14" s="13" t="s">
        <v>107</v>
      </c>
      <c r="E14" s="13" t="s">
        <v>108</v>
      </c>
      <c r="F14" s="13" t="s">
        <v>109</v>
      </c>
      <c r="G14" s="13" t="s">
        <v>13</v>
      </c>
      <c r="H14" s="13">
        <v>184</v>
      </c>
      <c r="I14" s="19">
        <f>H14/290</f>
        <v>0.6344827586206897</v>
      </c>
      <c r="J14" s="13">
        <v>51</v>
      </c>
    </row>
    <row r="15" spans="1:10" ht="20.100000000000001" customHeight="1" x14ac:dyDescent="0.25">
      <c r="A15" s="13" t="s">
        <v>275</v>
      </c>
      <c r="B15" s="13" t="s">
        <v>69</v>
      </c>
      <c r="C15" s="13" t="s">
        <v>133</v>
      </c>
      <c r="D15" s="13" t="s">
        <v>134</v>
      </c>
      <c r="E15" s="13" t="s">
        <v>135</v>
      </c>
      <c r="F15" s="13" t="s">
        <v>136</v>
      </c>
      <c r="G15" s="13" t="s">
        <v>13</v>
      </c>
      <c r="H15" s="13">
        <v>182</v>
      </c>
      <c r="I15" s="19">
        <f>H15/290</f>
        <v>0.62758620689655176</v>
      </c>
      <c r="J15" s="13">
        <v>52</v>
      </c>
    </row>
    <row r="16" spans="1:10" ht="20.100000000000001" customHeight="1" x14ac:dyDescent="0.25">
      <c r="A16" s="13" t="s">
        <v>276</v>
      </c>
      <c r="B16" s="13" t="s">
        <v>128</v>
      </c>
      <c r="C16" s="13" t="s">
        <v>129</v>
      </c>
      <c r="D16" s="13" t="s">
        <v>130</v>
      </c>
      <c r="E16" s="13" t="s">
        <v>131</v>
      </c>
      <c r="F16" s="13" t="s">
        <v>132</v>
      </c>
      <c r="G16" s="13" t="s">
        <v>13</v>
      </c>
      <c r="H16" s="13">
        <v>178</v>
      </c>
      <c r="I16" s="19">
        <f>H16/290</f>
        <v>0.61379310344827587</v>
      </c>
      <c r="J16" s="13">
        <v>51</v>
      </c>
    </row>
    <row r="17" spans="1:10" ht="20.100000000000001" customHeight="1" x14ac:dyDescent="0.25">
      <c r="A17" s="13" t="s">
        <v>279</v>
      </c>
      <c r="B17" s="13" t="s">
        <v>32</v>
      </c>
      <c r="C17" s="13" t="s">
        <v>142</v>
      </c>
      <c r="D17" s="13" t="s">
        <v>143</v>
      </c>
      <c r="E17" s="13" t="s">
        <v>144</v>
      </c>
      <c r="F17" s="13" t="s">
        <v>145</v>
      </c>
      <c r="G17" s="13" t="s">
        <v>13</v>
      </c>
      <c r="H17" s="13">
        <v>170</v>
      </c>
      <c r="I17" s="19">
        <f>H17/290</f>
        <v>0.58620689655172409</v>
      </c>
      <c r="J17" s="13">
        <v>48</v>
      </c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topLeftCell="A8" workbookViewId="0">
      <selection activeCell="N13" sqref="N13"/>
    </sheetView>
  </sheetViews>
  <sheetFormatPr defaultRowHeight="15" x14ac:dyDescent="0.25"/>
  <cols>
    <col min="3" max="3" width="28.140625" customWidth="1"/>
    <col min="5" max="5" width="24" customWidth="1"/>
    <col min="8" max="8" width="9.140625" style="8"/>
    <col min="9" max="9" width="9.140625" style="20"/>
  </cols>
  <sheetData>
    <row r="1" spans="1:10" ht="18.75" x14ac:dyDescent="0.3">
      <c r="A1" s="2" t="s">
        <v>16</v>
      </c>
    </row>
    <row r="2" spans="1:10" ht="18.75" x14ac:dyDescent="0.3">
      <c r="A2" s="2" t="s">
        <v>19</v>
      </c>
    </row>
    <row r="3" spans="1:10" ht="18.75" x14ac:dyDescent="0.3">
      <c r="A3" s="2" t="s">
        <v>86</v>
      </c>
    </row>
    <row r="4" spans="1:10" ht="18.75" x14ac:dyDescent="0.3">
      <c r="A4" s="2" t="s">
        <v>85</v>
      </c>
    </row>
    <row r="5" spans="1:10" ht="18.75" x14ac:dyDescent="0.3">
      <c r="A5" s="2" t="s">
        <v>21</v>
      </c>
    </row>
    <row r="6" spans="1:10" ht="18.75" x14ac:dyDescent="0.3">
      <c r="A6" s="2" t="s">
        <v>20</v>
      </c>
    </row>
    <row r="7" spans="1:10" ht="18.75" x14ac:dyDescent="0.3">
      <c r="A7" s="2" t="s">
        <v>87</v>
      </c>
    </row>
    <row r="9" spans="1:10" x14ac:dyDescent="0.25">
      <c r="A9" s="1"/>
      <c r="B9" s="1"/>
      <c r="C9" s="1"/>
      <c r="D9" s="1"/>
      <c r="E9" s="1"/>
      <c r="F9" s="1"/>
      <c r="G9" s="1"/>
      <c r="H9" s="9"/>
      <c r="I9" s="21"/>
      <c r="J9" s="1"/>
    </row>
    <row r="10" spans="1:10" ht="15.75" x14ac:dyDescent="0.25">
      <c r="A10" s="3" t="s">
        <v>56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10" t="s">
        <v>7</v>
      </c>
      <c r="I10" s="24" t="s">
        <v>8</v>
      </c>
      <c r="J10" s="7" t="s">
        <v>9</v>
      </c>
    </row>
    <row r="11" spans="1:10" ht="20.100000000000001" customHeight="1" x14ac:dyDescent="0.25">
      <c r="A11" s="28" t="s">
        <v>267</v>
      </c>
      <c r="B11" s="28" t="s">
        <v>35</v>
      </c>
      <c r="C11" s="28" t="s">
        <v>163</v>
      </c>
      <c r="D11" s="28" t="s">
        <v>164</v>
      </c>
      <c r="E11" s="28" t="s">
        <v>165</v>
      </c>
      <c r="F11" s="28" t="s">
        <v>166</v>
      </c>
      <c r="G11" s="28" t="s">
        <v>12</v>
      </c>
      <c r="H11" s="29">
        <v>197</v>
      </c>
      <c r="I11" s="19">
        <f>H11/270</f>
        <v>0.72962962962962963</v>
      </c>
      <c r="J11" s="28">
        <v>61</v>
      </c>
    </row>
    <row r="12" spans="1:10" ht="20.100000000000001" customHeight="1" x14ac:dyDescent="0.25">
      <c r="A12" s="28" t="s">
        <v>268</v>
      </c>
      <c r="B12" s="28" t="s">
        <v>167</v>
      </c>
      <c r="C12" s="28" t="s">
        <v>70</v>
      </c>
      <c r="D12" s="28" t="s">
        <v>71</v>
      </c>
      <c r="E12" s="28" t="s">
        <v>72</v>
      </c>
      <c r="F12" s="28" t="s">
        <v>73</v>
      </c>
      <c r="G12" s="28" t="s">
        <v>14</v>
      </c>
      <c r="H12" s="29">
        <v>196.5</v>
      </c>
      <c r="I12" s="19">
        <f>H12/270</f>
        <v>0.72777777777777775</v>
      </c>
      <c r="J12" s="28">
        <v>59</v>
      </c>
    </row>
    <row r="13" spans="1:10" ht="20.100000000000001" customHeight="1" x14ac:dyDescent="0.25">
      <c r="A13" s="28" t="s">
        <v>269</v>
      </c>
      <c r="B13" s="28" t="s">
        <v>29</v>
      </c>
      <c r="C13" s="28" t="s">
        <v>67</v>
      </c>
      <c r="D13" s="28" t="s">
        <v>68</v>
      </c>
      <c r="E13" s="28" t="s">
        <v>156</v>
      </c>
      <c r="F13" s="28" t="s">
        <v>157</v>
      </c>
      <c r="G13" s="28" t="s">
        <v>14</v>
      </c>
      <c r="H13" s="29">
        <v>195</v>
      </c>
      <c r="I13" s="19">
        <f>H13/270</f>
        <v>0.72222222222222221</v>
      </c>
      <c r="J13" s="28">
        <v>60</v>
      </c>
    </row>
    <row r="14" spans="1:10" ht="20.100000000000001" customHeight="1" x14ac:dyDescent="0.25">
      <c r="A14" s="28" t="s">
        <v>261</v>
      </c>
      <c r="B14" s="28" t="s">
        <v>151</v>
      </c>
      <c r="C14" s="28" t="s">
        <v>152</v>
      </c>
      <c r="D14" s="28" t="s">
        <v>153</v>
      </c>
      <c r="E14" s="28" t="s">
        <v>154</v>
      </c>
      <c r="F14" s="28" t="s">
        <v>155</v>
      </c>
      <c r="G14" s="28" t="s">
        <v>14</v>
      </c>
      <c r="H14" s="29">
        <v>191</v>
      </c>
      <c r="I14" s="19">
        <f>H14/270</f>
        <v>0.70740740740740737</v>
      </c>
      <c r="J14" s="28">
        <v>58</v>
      </c>
    </row>
    <row r="15" spans="1:10" ht="20.100000000000001" customHeight="1" x14ac:dyDescent="0.25">
      <c r="A15" s="28" t="s">
        <v>270</v>
      </c>
      <c r="B15" s="28" t="s">
        <v>158</v>
      </c>
      <c r="C15" s="28" t="s">
        <v>159</v>
      </c>
      <c r="D15" s="28" t="s">
        <v>160</v>
      </c>
      <c r="E15" s="28" t="s">
        <v>161</v>
      </c>
      <c r="F15" s="28" t="s">
        <v>162</v>
      </c>
      <c r="G15" s="28" t="s">
        <v>14</v>
      </c>
      <c r="H15" s="29">
        <v>186.5</v>
      </c>
      <c r="I15" s="19">
        <f>H15/270</f>
        <v>0.69074074074074077</v>
      </c>
      <c r="J15" s="28">
        <v>58</v>
      </c>
    </row>
    <row r="16" spans="1:10" ht="20.100000000000001" customHeight="1" x14ac:dyDescent="0.25">
      <c r="A16" s="28" t="s">
        <v>271</v>
      </c>
      <c r="B16" s="28" t="s">
        <v>110</v>
      </c>
      <c r="C16" s="28" t="s">
        <v>111</v>
      </c>
      <c r="D16" s="28" t="s">
        <v>112</v>
      </c>
      <c r="E16" s="28" t="s">
        <v>113</v>
      </c>
      <c r="F16" s="28" t="s">
        <v>114</v>
      </c>
      <c r="G16" s="28" t="s">
        <v>14</v>
      </c>
      <c r="H16" s="15">
        <v>179</v>
      </c>
      <c r="I16" s="19">
        <f>H16/270</f>
        <v>0.66296296296296298</v>
      </c>
      <c r="J16" s="13">
        <v>54</v>
      </c>
    </row>
    <row r="17" spans="1:10" ht="20.100000000000001" customHeight="1" x14ac:dyDescent="0.25">
      <c r="A17" s="28" t="s">
        <v>272</v>
      </c>
      <c r="B17" s="28" t="s">
        <v>82</v>
      </c>
      <c r="C17" s="28" t="s">
        <v>115</v>
      </c>
      <c r="D17" s="28" t="s">
        <v>116</v>
      </c>
      <c r="E17" s="28" t="s">
        <v>117</v>
      </c>
      <c r="F17" s="28" t="s">
        <v>116</v>
      </c>
      <c r="G17" s="28" t="s">
        <v>14</v>
      </c>
      <c r="H17" s="15">
        <v>171.5</v>
      </c>
      <c r="I17" s="19">
        <f>H17/270</f>
        <v>0.63518518518518519</v>
      </c>
      <c r="J17" s="13">
        <v>51</v>
      </c>
    </row>
    <row r="18" spans="1:10" ht="20.100000000000001" customHeight="1" x14ac:dyDescent="0.25">
      <c r="A18" s="28" t="s">
        <v>273</v>
      </c>
      <c r="B18" s="28" t="s">
        <v>33</v>
      </c>
      <c r="C18" s="28" t="s">
        <v>256</v>
      </c>
      <c r="D18" s="28" t="s">
        <v>172</v>
      </c>
      <c r="E18" s="28" t="s">
        <v>173</v>
      </c>
      <c r="F18" s="28" t="s">
        <v>174</v>
      </c>
      <c r="G18" s="28" t="s">
        <v>14</v>
      </c>
      <c r="H18" s="29">
        <v>148.5</v>
      </c>
      <c r="I18" s="19">
        <f>H18/270</f>
        <v>0.55000000000000004</v>
      </c>
      <c r="J18" s="28">
        <v>50</v>
      </c>
    </row>
    <row r="19" spans="1:10" ht="20.100000000000001" customHeight="1" x14ac:dyDescent="0.25">
      <c r="A19" s="28" t="s">
        <v>259</v>
      </c>
      <c r="B19" s="28" t="s">
        <v>137</v>
      </c>
      <c r="C19" s="28" t="s">
        <v>138</v>
      </c>
      <c r="D19" s="28" t="s">
        <v>139</v>
      </c>
      <c r="E19" s="28" t="s">
        <v>140</v>
      </c>
      <c r="F19" s="28" t="s">
        <v>141</v>
      </c>
      <c r="G19" s="28" t="s">
        <v>13</v>
      </c>
      <c r="H19" s="15">
        <v>192</v>
      </c>
      <c r="I19" s="19">
        <f>H19/270</f>
        <v>0.71111111111111114</v>
      </c>
      <c r="J19" s="13">
        <v>60</v>
      </c>
    </row>
    <row r="20" spans="1:10" ht="20.100000000000001" customHeight="1" x14ac:dyDescent="0.25">
      <c r="A20" s="28" t="s">
        <v>263</v>
      </c>
      <c r="B20" s="28" t="s">
        <v>146</v>
      </c>
      <c r="C20" s="28" t="s">
        <v>147</v>
      </c>
      <c r="D20" s="28" t="s">
        <v>148</v>
      </c>
      <c r="E20" s="28" t="s">
        <v>149</v>
      </c>
      <c r="F20" s="28" t="s">
        <v>150</v>
      </c>
      <c r="G20" s="28" t="s">
        <v>13</v>
      </c>
      <c r="H20" s="15">
        <v>182</v>
      </c>
      <c r="I20" s="19">
        <f>H20/270</f>
        <v>0.67407407407407405</v>
      </c>
      <c r="J20" s="15">
        <v>55</v>
      </c>
    </row>
    <row r="21" spans="1:10" ht="20.100000000000001" customHeight="1" x14ac:dyDescent="0.25">
      <c r="A21" s="28" t="s">
        <v>264</v>
      </c>
      <c r="B21" s="28" t="s">
        <v>40</v>
      </c>
      <c r="C21" s="28" t="s">
        <v>124</v>
      </c>
      <c r="D21" s="28" t="s">
        <v>125</v>
      </c>
      <c r="E21" s="28" t="s">
        <v>126</v>
      </c>
      <c r="F21" s="28" t="s">
        <v>127</v>
      </c>
      <c r="G21" s="28" t="s">
        <v>13</v>
      </c>
      <c r="H21" s="15">
        <v>179</v>
      </c>
      <c r="I21" s="19">
        <f>H21/270</f>
        <v>0.66296296296296298</v>
      </c>
      <c r="J21" s="13">
        <v>55</v>
      </c>
    </row>
    <row r="22" spans="1:10" ht="20.100000000000001" customHeight="1" x14ac:dyDescent="0.25">
      <c r="A22" s="28" t="s">
        <v>274</v>
      </c>
      <c r="B22" s="28" t="s">
        <v>69</v>
      </c>
      <c r="C22" s="28" t="s">
        <v>133</v>
      </c>
      <c r="D22" s="28" t="s">
        <v>134</v>
      </c>
      <c r="E22" s="28" t="s">
        <v>135</v>
      </c>
      <c r="F22" s="28" t="s">
        <v>136</v>
      </c>
      <c r="G22" s="28" t="s">
        <v>13</v>
      </c>
      <c r="H22" s="15">
        <v>172</v>
      </c>
      <c r="I22" s="19">
        <f>H22/270</f>
        <v>0.63703703703703707</v>
      </c>
      <c r="J22" s="13">
        <v>52</v>
      </c>
    </row>
    <row r="23" spans="1:10" ht="20.100000000000001" customHeight="1" x14ac:dyDescent="0.25">
      <c r="A23" s="28" t="s">
        <v>275</v>
      </c>
      <c r="B23" s="28" t="s">
        <v>128</v>
      </c>
      <c r="C23" s="28" t="s">
        <v>129</v>
      </c>
      <c r="D23" s="28" t="s">
        <v>130</v>
      </c>
      <c r="E23" s="28" t="s">
        <v>131</v>
      </c>
      <c r="F23" s="28" t="s">
        <v>132</v>
      </c>
      <c r="G23" s="28" t="s">
        <v>13</v>
      </c>
      <c r="H23" s="15">
        <v>171.5</v>
      </c>
      <c r="I23" s="19">
        <f>H23/270</f>
        <v>0.63518518518518519</v>
      </c>
      <c r="J23" s="13">
        <v>53</v>
      </c>
    </row>
    <row r="24" spans="1:10" ht="20.100000000000001" customHeight="1" x14ac:dyDescent="0.25">
      <c r="A24" s="28" t="s">
        <v>276</v>
      </c>
      <c r="B24" s="28" t="s">
        <v>74</v>
      </c>
      <c r="C24" s="28" t="s">
        <v>168</v>
      </c>
      <c r="D24" s="28" t="s">
        <v>169</v>
      </c>
      <c r="E24" s="28" t="s">
        <v>170</v>
      </c>
      <c r="F24" s="28" t="s">
        <v>171</v>
      </c>
      <c r="G24" s="28" t="s">
        <v>13</v>
      </c>
      <c r="H24" s="29">
        <v>167</v>
      </c>
      <c r="I24" s="19">
        <f>H24/270</f>
        <v>0.61851851851851847</v>
      </c>
      <c r="J24" s="28">
        <v>51</v>
      </c>
    </row>
  </sheetData>
  <sortState xmlns:xlrd2="http://schemas.microsoft.com/office/spreadsheetml/2017/richdata2" ref="A11:J24">
    <sortCondition ref="G11:G24" customList="Gold,Silver,Bronze"/>
    <sortCondition descending="1" ref="H11:H24"/>
    <sortCondition descending="1" ref="J11:J24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1"/>
  <sheetViews>
    <sheetView topLeftCell="A7" workbookViewId="0">
      <selection activeCell="A15" sqref="A15"/>
    </sheetView>
  </sheetViews>
  <sheetFormatPr defaultRowHeight="15" x14ac:dyDescent="0.25"/>
  <cols>
    <col min="3" max="3" width="26.42578125" customWidth="1"/>
    <col min="5" max="5" width="21.5703125" customWidth="1"/>
    <col min="6" max="6" width="11" bestFit="1" customWidth="1"/>
    <col min="9" max="9" width="9.140625" style="20"/>
    <col min="12" max="12" width="29.28515625" customWidth="1"/>
    <col min="13" max="13" width="11.85546875" customWidth="1"/>
  </cols>
  <sheetData>
    <row r="1" spans="1:11" ht="18.75" x14ac:dyDescent="0.3">
      <c r="A1" s="2" t="s">
        <v>16</v>
      </c>
    </row>
    <row r="2" spans="1:11" ht="18.75" x14ac:dyDescent="0.3">
      <c r="A2" s="2" t="s">
        <v>10</v>
      </c>
    </row>
    <row r="3" spans="1:11" ht="18.75" x14ac:dyDescent="0.3">
      <c r="A3" s="2" t="s">
        <v>86</v>
      </c>
    </row>
    <row r="4" spans="1:11" ht="18.75" x14ac:dyDescent="0.3">
      <c r="A4" s="2" t="s">
        <v>85</v>
      </c>
    </row>
    <row r="5" spans="1:11" ht="18.75" x14ac:dyDescent="0.3">
      <c r="A5" s="2" t="s">
        <v>175</v>
      </c>
    </row>
    <row r="6" spans="1:11" ht="18.75" x14ac:dyDescent="0.3">
      <c r="A6" s="2" t="s">
        <v>266</v>
      </c>
    </row>
    <row r="7" spans="1:11" ht="18.75" x14ac:dyDescent="0.3">
      <c r="A7" s="2" t="s">
        <v>176</v>
      </c>
    </row>
    <row r="9" spans="1:11" x14ac:dyDescent="0.25">
      <c r="A9" s="1"/>
      <c r="B9" s="1"/>
      <c r="C9" s="1"/>
      <c r="D9" s="1"/>
      <c r="E9" s="1"/>
      <c r="F9" s="1"/>
      <c r="G9" s="1"/>
      <c r="H9" s="1"/>
      <c r="I9" s="21"/>
      <c r="J9" s="1"/>
    </row>
    <row r="10" spans="1:11" ht="15.75" x14ac:dyDescent="0.25">
      <c r="A10" s="5" t="s">
        <v>28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22" t="s">
        <v>8</v>
      </c>
      <c r="J10" s="5" t="s">
        <v>9</v>
      </c>
    </row>
    <row r="11" spans="1:11" ht="20.100000000000001" customHeight="1" x14ac:dyDescent="0.25">
      <c r="A11" s="13" t="s">
        <v>267</v>
      </c>
      <c r="B11" s="13" t="s">
        <v>35</v>
      </c>
      <c r="C11" s="13" t="s">
        <v>163</v>
      </c>
      <c r="D11" s="13" t="s">
        <v>164</v>
      </c>
      <c r="E11" s="13" t="s">
        <v>165</v>
      </c>
      <c r="F11" s="13" t="s">
        <v>166</v>
      </c>
      <c r="G11" s="13" t="s">
        <v>12</v>
      </c>
      <c r="H11" s="13">
        <v>221</v>
      </c>
      <c r="I11" s="19">
        <f>H11/310</f>
        <v>0.7129032258064516</v>
      </c>
      <c r="J11" s="13">
        <v>57</v>
      </c>
    </row>
    <row r="12" spans="1:11" ht="20.100000000000001" customHeight="1" x14ac:dyDescent="0.25">
      <c r="A12" s="13" t="s">
        <v>268</v>
      </c>
      <c r="B12" s="13" t="s">
        <v>158</v>
      </c>
      <c r="C12" s="13" t="s">
        <v>159</v>
      </c>
      <c r="D12" s="13" t="s">
        <v>160</v>
      </c>
      <c r="E12" s="13" t="s">
        <v>161</v>
      </c>
      <c r="F12" s="13" t="s">
        <v>162</v>
      </c>
      <c r="G12" s="13" t="s">
        <v>14</v>
      </c>
      <c r="H12" s="15">
        <v>213.5</v>
      </c>
      <c r="I12" s="19">
        <f>H12/310</f>
        <v>0.68870967741935485</v>
      </c>
      <c r="J12" s="15">
        <v>54</v>
      </c>
      <c r="K12" s="8"/>
    </row>
    <row r="13" spans="1:11" ht="20.100000000000001" customHeight="1" x14ac:dyDescent="0.25">
      <c r="A13" s="13" t="s">
        <v>260</v>
      </c>
      <c r="B13" s="13" t="s">
        <v>53</v>
      </c>
      <c r="C13" s="13" t="s">
        <v>183</v>
      </c>
      <c r="D13" s="13" t="s">
        <v>184</v>
      </c>
      <c r="E13" s="13" t="s">
        <v>185</v>
      </c>
      <c r="F13" s="13" t="s">
        <v>186</v>
      </c>
      <c r="G13" s="13" t="s">
        <v>14</v>
      </c>
      <c r="H13" s="13">
        <v>209</v>
      </c>
      <c r="I13" s="19">
        <f>H13/310</f>
        <v>0.67419354838709677</v>
      </c>
      <c r="J13" s="13">
        <v>53</v>
      </c>
    </row>
    <row r="14" spans="1:11" ht="20.100000000000001" customHeight="1" x14ac:dyDescent="0.25">
      <c r="A14" s="13" t="s">
        <v>261</v>
      </c>
      <c r="B14" s="13" t="s">
        <v>191</v>
      </c>
      <c r="C14" s="13" t="s">
        <v>70</v>
      </c>
      <c r="D14" s="13" t="s">
        <v>71</v>
      </c>
      <c r="E14" s="13" t="s">
        <v>75</v>
      </c>
      <c r="F14" s="13" t="s">
        <v>76</v>
      </c>
      <c r="G14" s="13" t="s">
        <v>14</v>
      </c>
      <c r="H14" s="13">
        <v>206</v>
      </c>
      <c r="I14" s="19">
        <f>H14/310</f>
        <v>0.6645161290322581</v>
      </c>
      <c r="J14" s="13">
        <v>52</v>
      </c>
    </row>
    <row r="15" spans="1:11" ht="20.100000000000001" customHeight="1" x14ac:dyDescent="0.25">
      <c r="A15" s="13" t="s">
        <v>270</v>
      </c>
      <c r="B15" s="13" t="s">
        <v>37</v>
      </c>
      <c r="C15" s="13" t="s">
        <v>179</v>
      </c>
      <c r="D15" s="13" t="s">
        <v>180</v>
      </c>
      <c r="E15" s="13" t="s">
        <v>181</v>
      </c>
      <c r="F15" s="13" t="s">
        <v>182</v>
      </c>
      <c r="G15" s="13" t="s">
        <v>14</v>
      </c>
      <c r="H15" s="13">
        <v>201</v>
      </c>
      <c r="I15" s="19">
        <f>H15/310</f>
        <v>0.64838709677419359</v>
      </c>
      <c r="J15" s="13">
        <v>52</v>
      </c>
    </row>
    <row r="16" spans="1:11" ht="20.100000000000001" customHeight="1" x14ac:dyDescent="0.25">
      <c r="A16" s="13" t="s">
        <v>271</v>
      </c>
      <c r="B16" s="13" t="s">
        <v>151</v>
      </c>
      <c r="C16" s="13" t="s">
        <v>152</v>
      </c>
      <c r="D16" s="13" t="s">
        <v>153</v>
      </c>
      <c r="E16" s="13" t="s">
        <v>154</v>
      </c>
      <c r="F16" s="13" t="s">
        <v>155</v>
      </c>
      <c r="G16" s="13" t="s">
        <v>14</v>
      </c>
      <c r="H16" s="13">
        <v>192</v>
      </c>
      <c r="I16" s="19">
        <f>H16/310</f>
        <v>0.61935483870967745</v>
      </c>
      <c r="J16" s="13">
        <v>52</v>
      </c>
    </row>
    <row r="17" spans="1:10" ht="20.100000000000001" customHeight="1" x14ac:dyDescent="0.25">
      <c r="A17" s="13" t="s">
        <v>259</v>
      </c>
      <c r="B17" s="13" t="s">
        <v>29</v>
      </c>
      <c r="C17" s="13" t="s">
        <v>67</v>
      </c>
      <c r="D17" s="13" t="s">
        <v>68</v>
      </c>
      <c r="E17" s="13" t="s">
        <v>156</v>
      </c>
      <c r="F17" s="13" t="s">
        <v>157</v>
      </c>
      <c r="G17" s="13" t="s">
        <v>13</v>
      </c>
      <c r="H17" s="13">
        <v>206.5</v>
      </c>
      <c r="I17" s="19">
        <f>H17/310</f>
        <v>0.66612903225806452</v>
      </c>
      <c r="J17" s="13">
        <v>53</v>
      </c>
    </row>
    <row r="18" spans="1:10" ht="20.100000000000001" customHeight="1" x14ac:dyDescent="0.25">
      <c r="A18" s="13" t="s">
        <v>263</v>
      </c>
      <c r="B18" s="13" t="s">
        <v>25</v>
      </c>
      <c r="C18" s="13" t="s">
        <v>65</v>
      </c>
      <c r="D18" s="13" t="s">
        <v>66</v>
      </c>
      <c r="E18" s="13" t="s">
        <v>177</v>
      </c>
      <c r="F18" s="13" t="s">
        <v>178</v>
      </c>
      <c r="G18" s="13" t="s">
        <v>13</v>
      </c>
      <c r="H18" s="13">
        <v>205.5</v>
      </c>
      <c r="I18" s="19">
        <f>H18/310</f>
        <v>0.66290322580645167</v>
      </c>
      <c r="J18" s="13">
        <v>52</v>
      </c>
    </row>
    <row r="19" spans="1:10" ht="20.100000000000001" customHeight="1" x14ac:dyDescent="0.25">
      <c r="A19" s="13" t="s">
        <v>264</v>
      </c>
      <c r="B19" s="13" t="s">
        <v>146</v>
      </c>
      <c r="C19" s="13" t="s">
        <v>147</v>
      </c>
      <c r="D19" s="13" t="s">
        <v>148</v>
      </c>
      <c r="E19" s="13" t="s">
        <v>149</v>
      </c>
      <c r="F19" s="13" t="s">
        <v>150</v>
      </c>
      <c r="G19" s="13" t="s">
        <v>13</v>
      </c>
      <c r="H19" s="13">
        <v>202.5</v>
      </c>
      <c r="I19" s="19">
        <f>H19/310</f>
        <v>0.65322580645161288</v>
      </c>
      <c r="J19" s="13">
        <v>53</v>
      </c>
    </row>
    <row r="20" spans="1:10" ht="20.100000000000001" customHeight="1" x14ac:dyDescent="0.25">
      <c r="A20" s="13" t="s">
        <v>274</v>
      </c>
      <c r="B20" s="13" t="s">
        <v>32</v>
      </c>
      <c r="C20" s="13" t="s">
        <v>142</v>
      </c>
      <c r="D20" s="13" t="s">
        <v>143</v>
      </c>
      <c r="E20" s="13" t="s">
        <v>144</v>
      </c>
      <c r="F20" s="13" t="s">
        <v>145</v>
      </c>
      <c r="G20" s="13" t="s">
        <v>13</v>
      </c>
      <c r="H20" s="13">
        <v>194.5</v>
      </c>
      <c r="I20" s="19">
        <f>H20/310</f>
        <v>0.6274193548387097</v>
      </c>
      <c r="J20" s="13">
        <v>50</v>
      </c>
    </row>
    <row r="21" spans="1:10" ht="20.100000000000001" customHeight="1" x14ac:dyDescent="0.25">
      <c r="A21" s="13" t="s">
        <v>275</v>
      </c>
      <c r="B21" s="13" t="s">
        <v>36</v>
      </c>
      <c r="C21" s="13" t="s">
        <v>187</v>
      </c>
      <c r="D21" s="13" t="s">
        <v>188</v>
      </c>
      <c r="E21" s="13" t="s">
        <v>189</v>
      </c>
      <c r="F21" s="13" t="s">
        <v>190</v>
      </c>
      <c r="G21" s="13" t="s">
        <v>13</v>
      </c>
      <c r="H21" s="13">
        <v>177.5</v>
      </c>
      <c r="I21" s="19">
        <f>H21/310</f>
        <v>0.57258064516129037</v>
      </c>
      <c r="J21" s="13">
        <v>52</v>
      </c>
    </row>
  </sheetData>
  <sortState xmlns:xlrd2="http://schemas.microsoft.com/office/spreadsheetml/2017/richdata2" ref="A11:K21">
    <sortCondition ref="G11:G21" customList="Gold,Silver,Bronze"/>
    <sortCondition descending="1" ref="H11:H21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workbookViewId="0">
      <selection activeCell="A17" sqref="A17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20"/>
    <col min="11" max="11" width="30" customWidth="1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86</v>
      </c>
    </row>
    <row r="4" spans="1:10" ht="18.75" x14ac:dyDescent="0.3">
      <c r="A4" s="2" t="s">
        <v>85</v>
      </c>
    </row>
    <row r="5" spans="1:10" ht="18.75" x14ac:dyDescent="0.3">
      <c r="A5" s="2" t="s">
        <v>49</v>
      </c>
    </row>
    <row r="6" spans="1:10" ht="18.75" x14ac:dyDescent="0.3">
      <c r="A6" s="2" t="s">
        <v>50</v>
      </c>
    </row>
    <row r="7" spans="1:10" ht="18.75" x14ac:dyDescent="0.3">
      <c r="A7" s="2" t="s">
        <v>192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21"/>
      <c r="J9" s="1"/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24" t="s">
        <v>8</v>
      </c>
      <c r="J10" s="3" t="s">
        <v>9</v>
      </c>
    </row>
    <row r="11" spans="1:10" ht="20.100000000000001" customHeight="1" x14ac:dyDescent="0.25">
      <c r="A11" s="13" t="s">
        <v>257</v>
      </c>
      <c r="B11" s="13" t="s">
        <v>26</v>
      </c>
      <c r="C11" s="13" t="s">
        <v>197</v>
      </c>
      <c r="D11" s="13" t="s">
        <v>198</v>
      </c>
      <c r="E11" s="13" t="s">
        <v>199</v>
      </c>
      <c r="F11" s="13" t="s">
        <v>200</v>
      </c>
      <c r="G11" s="13" t="s">
        <v>12</v>
      </c>
      <c r="H11" s="13">
        <v>219.5</v>
      </c>
      <c r="I11" s="19">
        <f>H11/340</f>
        <v>0.64558823529411768</v>
      </c>
      <c r="J11" s="13">
        <v>51</v>
      </c>
    </row>
    <row r="12" spans="1:10" ht="20.100000000000001" customHeight="1" x14ac:dyDescent="0.25">
      <c r="A12" s="13" t="s">
        <v>277</v>
      </c>
      <c r="B12" s="13" t="s">
        <v>53</v>
      </c>
      <c r="C12" s="13" t="s">
        <v>183</v>
      </c>
      <c r="D12" s="13" t="s">
        <v>184</v>
      </c>
      <c r="E12" s="13" t="s">
        <v>185</v>
      </c>
      <c r="F12" s="13" t="s">
        <v>186</v>
      </c>
      <c r="G12" s="13" t="s">
        <v>14</v>
      </c>
      <c r="H12" s="13">
        <v>228</v>
      </c>
      <c r="I12" s="19">
        <f>H12/340</f>
        <v>0.6705882352941176</v>
      </c>
      <c r="J12" s="13">
        <v>54</v>
      </c>
    </row>
    <row r="13" spans="1:10" ht="20.100000000000001" customHeight="1" x14ac:dyDescent="0.25">
      <c r="A13" s="13" t="s">
        <v>260</v>
      </c>
      <c r="B13" s="13" t="s">
        <v>201</v>
      </c>
      <c r="C13" s="13" t="s">
        <v>202</v>
      </c>
      <c r="D13" s="13" t="s">
        <v>203</v>
      </c>
      <c r="E13" s="13" t="s">
        <v>204</v>
      </c>
      <c r="F13" s="13" t="s">
        <v>205</v>
      </c>
      <c r="G13" s="13" t="s">
        <v>14</v>
      </c>
      <c r="H13" s="13">
        <v>218</v>
      </c>
      <c r="I13" s="19">
        <f>H13/340</f>
        <v>0.64117647058823535</v>
      </c>
      <c r="J13" s="13">
        <v>49</v>
      </c>
    </row>
    <row r="14" spans="1:10" ht="20.100000000000001" customHeight="1" x14ac:dyDescent="0.25">
      <c r="A14" s="13" t="s">
        <v>261</v>
      </c>
      <c r="B14" s="13" t="s">
        <v>191</v>
      </c>
      <c r="C14" s="13" t="s">
        <v>70</v>
      </c>
      <c r="D14" s="13" t="s">
        <v>71</v>
      </c>
      <c r="E14" s="13" t="s">
        <v>75</v>
      </c>
      <c r="F14" s="13" t="s">
        <v>76</v>
      </c>
      <c r="G14" s="13" t="s">
        <v>14</v>
      </c>
      <c r="H14" s="13">
        <v>202</v>
      </c>
      <c r="I14" s="19">
        <f>H14/340</f>
        <v>0.59411764705882353</v>
      </c>
      <c r="J14" s="13">
        <v>48</v>
      </c>
    </row>
    <row r="15" spans="1:10" ht="20.100000000000001" customHeight="1" x14ac:dyDescent="0.25">
      <c r="A15" s="13" t="s">
        <v>270</v>
      </c>
      <c r="B15" s="14">
        <v>5</v>
      </c>
      <c r="C15" s="13" t="s">
        <v>179</v>
      </c>
      <c r="D15" s="13" t="s">
        <v>180</v>
      </c>
      <c r="E15" s="13" t="s">
        <v>181</v>
      </c>
      <c r="F15" s="13" t="s">
        <v>182</v>
      </c>
      <c r="G15" s="13" t="s">
        <v>14</v>
      </c>
      <c r="H15" s="13">
        <v>198.5</v>
      </c>
      <c r="I15" s="19">
        <f>H15/340</f>
        <v>0.58382352941176474</v>
      </c>
      <c r="J15" s="13">
        <v>46</v>
      </c>
    </row>
    <row r="16" spans="1:10" ht="20.100000000000001" customHeight="1" x14ac:dyDescent="0.25">
      <c r="A16" s="13" t="s">
        <v>259</v>
      </c>
      <c r="B16" s="13" t="s">
        <v>25</v>
      </c>
      <c r="C16" s="13" t="s">
        <v>65</v>
      </c>
      <c r="D16" s="13" t="s">
        <v>66</v>
      </c>
      <c r="E16" s="13" t="s">
        <v>177</v>
      </c>
      <c r="F16" s="13" t="s">
        <v>178</v>
      </c>
      <c r="G16" s="13" t="s">
        <v>13</v>
      </c>
      <c r="H16" s="13">
        <v>225</v>
      </c>
      <c r="I16" s="19">
        <f>H16/340</f>
        <v>0.66176470588235292</v>
      </c>
      <c r="J16" s="13">
        <v>53</v>
      </c>
    </row>
    <row r="17" spans="1:10" ht="20.100000000000001" customHeight="1" x14ac:dyDescent="0.25">
      <c r="A17" s="13" t="s">
        <v>263</v>
      </c>
      <c r="B17" s="13" t="s">
        <v>46</v>
      </c>
      <c r="C17" s="13" t="s">
        <v>193</v>
      </c>
      <c r="D17" s="13" t="s">
        <v>194</v>
      </c>
      <c r="E17" s="13" t="s">
        <v>195</v>
      </c>
      <c r="F17" s="13" t="s">
        <v>196</v>
      </c>
      <c r="G17" s="13" t="s">
        <v>13</v>
      </c>
      <c r="H17" s="13">
        <v>217.5</v>
      </c>
      <c r="I17" s="19">
        <f>H17/340</f>
        <v>0.63970588235294112</v>
      </c>
      <c r="J17" s="13">
        <v>50</v>
      </c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>
      <selection activeCell="A15" sqref="A15"/>
    </sheetView>
  </sheetViews>
  <sheetFormatPr defaultRowHeight="15" x14ac:dyDescent="0.25"/>
  <cols>
    <col min="3" max="3" width="20.42578125" customWidth="1"/>
    <col min="5" max="5" width="21.28515625" customWidth="1"/>
    <col min="9" max="9" width="9.140625" style="20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86</v>
      </c>
    </row>
    <row r="4" spans="1:10" ht="18.75" x14ac:dyDescent="0.3">
      <c r="A4" s="2" t="s">
        <v>85</v>
      </c>
    </row>
    <row r="5" spans="1:10" ht="18.75" x14ac:dyDescent="0.3">
      <c r="A5" s="2" t="s">
        <v>51</v>
      </c>
    </row>
    <row r="6" spans="1:10" ht="18.75" x14ac:dyDescent="0.3">
      <c r="A6" s="2" t="s">
        <v>15</v>
      </c>
    </row>
    <row r="7" spans="1:10" ht="18.75" x14ac:dyDescent="0.3">
      <c r="A7" s="2" t="s">
        <v>176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21"/>
      <c r="J9" s="1"/>
    </row>
    <row r="10" spans="1:10" ht="15.75" x14ac:dyDescent="0.25">
      <c r="A10" s="3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24" t="s">
        <v>8</v>
      </c>
      <c r="J10" s="3" t="s">
        <v>9</v>
      </c>
    </row>
    <row r="11" spans="1:10" ht="20.100000000000001" customHeight="1" x14ac:dyDescent="0.25">
      <c r="A11" s="28" t="s">
        <v>267</v>
      </c>
      <c r="B11" s="28" t="s">
        <v>39</v>
      </c>
      <c r="C11" s="28" t="s">
        <v>206</v>
      </c>
      <c r="D11" s="28" t="s">
        <v>207</v>
      </c>
      <c r="E11" s="28" t="s">
        <v>208</v>
      </c>
      <c r="F11" s="28" t="s">
        <v>209</v>
      </c>
      <c r="G11" s="28" t="s">
        <v>12</v>
      </c>
      <c r="H11" s="13">
        <v>195</v>
      </c>
      <c r="I11" s="19">
        <f>H11/290</f>
        <v>0.67241379310344829</v>
      </c>
      <c r="J11" s="13">
        <v>53</v>
      </c>
    </row>
    <row r="12" spans="1:10" ht="20.100000000000001" customHeight="1" x14ac:dyDescent="0.25">
      <c r="A12" s="28" t="s">
        <v>258</v>
      </c>
      <c r="B12" s="28" t="s">
        <v>77</v>
      </c>
      <c r="C12" s="28" t="s">
        <v>218</v>
      </c>
      <c r="D12" s="28" t="s">
        <v>219</v>
      </c>
      <c r="E12" s="28" t="s">
        <v>220</v>
      </c>
      <c r="F12" s="28" t="s">
        <v>221</v>
      </c>
      <c r="G12" s="28" t="s">
        <v>14</v>
      </c>
      <c r="H12" s="28">
        <v>193</v>
      </c>
      <c r="I12" s="19">
        <f>H12/290</f>
        <v>0.66551724137931034</v>
      </c>
      <c r="J12" s="28">
        <v>53</v>
      </c>
    </row>
    <row r="13" spans="1:10" ht="20.100000000000001" customHeight="1" x14ac:dyDescent="0.25">
      <c r="A13" s="28" t="s">
        <v>259</v>
      </c>
      <c r="B13" s="28" t="s">
        <v>30</v>
      </c>
      <c r="C13" s="28" t="s">
        <v>210</v>
      </c>
      <c r="D13" s="28" t="s">
        <v>211</v>
      </c>
      <c r="E13" s="28" t="s">
        <v>212</v>
      </c>
      <c r="F13" s="28" t="s">
        <v>213</v>
      </c>
      <c r="G13" s="28" t="s">
        <v>13</v>
      </c>
      <c r="H13" s="13">
        <v>194.5</v>
      </c>
      <c r="I13" s="19">
        <f>H13/290</f>
        <v>0.67068965517241375</v>
      </c>
      <c r="J13" s="13">
        <v>53</v>
      </c>
    </row>
    <row r="14" spans="1:10" ht="20.100000000000001" customHeight="1" x14ac:dyDescent="0.25">
      <c r="A14" s="28" t="s">
        <v>263</v>
      </c>
      <c r="B14" s="28" t="s">
        <v>201</v>
      </c>
      <c r="C14" s="28" t="s">
        <v>202</v>
      </c>
      <c r="D14" s="28" t="s">
        <v>203</v>
      </c>
      <c r="E14" s="28" t="s">
        <v>204</v>
      </c>
      <c r="F14" s="28" t="s">
        <v>205</v>
      </c>
      <c r="G14" s="28" t="s">
        <v>13</v>
      </c>
      <c r="H14" s="28">
        <v>191</v>
      </c>
      <c r="I14" s="19">
        <f>H14/290</f>
        <v>0.6586206896551724</v>
      </c>
      <c r="J14" s="28">
        <v>52</v>
      </c>
    </row>
    <row r="15" spans="1:10" ht="20.100000000000001" customHeight="1" x14ac:dyDescent="0.25">
      <c r="A15" s="28" t="s">
        <v>264</v>
      </c>
      <c r="B15" s="28" t="s">
        <v>47</v>
      </c>
      <c r="C15" s="28" t="s">
        <v>214</v>
      </c>
      <c r="D15" s="28" t="s">
        <v>215</v>
      </c>
      <c r="E15" s="28" t="s">
        <v>216</v>
      </c>
      <c r="F15" s="28" t="s">
        <v>217</v>
      </c>
      <c r="G15" s="28" t="s">
        <v>13</v>
      </c>
      <c r="H15" s="28">
        <v>181.5</v>
      </c>
      <c r="I15" s="19">
        <f>H15/290</f>
        <v>0.62586206896551722</v>
      </c>
      <c r="J15" s="28">
        <v>51</v>
      </c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topLeftCell="A2" workbookViewId="0">
      <selection activeCell="A14" sqref="A14"/>
    </sheetView>
  </sheetViews>
  <sheetFormatPr defaultRowHeight="15" x14ac:dyDescent="0.25"/>
  <cols>
    <col min="3" max="3" width="24" customWidth="1"/>
    <col min="5" max="5" width="24" customWidth="1"/>
    <col min="9" max="9" width="9.140625" style="20"/>
  </cols>
  <sheetData>
    <row r="1" spans="1:10" ht="18.75" x14ac:dyDescent="0.3">
      <c r="A1" s="2" t="s">
        <v>42</v>
      </c>
    </row>
    <row r="2" spans="1:10" ht="18.75" x14ac:dyDescent="0.3">
      <c r="A2" s="2" t="s">
        <v>10</v>
      </c>
    </row>
    <row r="3" spans="1:10" ht="18.75" x14ac:dyDescent="0.3">
      <c r="A3" s="2" t="s">
        <v>222</v>
      </c>
    </row>
    <row r="4" spans="1:10" ht="18.75" x14ac:dyDescent="0.3">
      <c r="A4" s="2" t="s">
        <v>85</v>
      </c>
    </row>
    <row r="5" spans="1:10" ht="18.75" x14ac:dyDescent="0.3">
      <c r="A5" s="2" t="s">
        <v>52</v>
      </c>
    </row>
    <row r="6" spans="1:10" ht="18.75" x14ac:dyDescent="0.3">
      <c r="A6" s="2" t="s">
        <v>50</v>
      </c>
    </row>
    <row r="7" spans="1:10" ht="18.75" x14ac:dyDescent="0.3">
      <c r="A7" s="2" t="s">
        <v>223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21"/>
      <c r="J9" s="1"/>
    </row>
    <row r="10" spans="1:10" ht="15.75" x14ac:dyDescent="0.25">
      <c r="A10" s="3" t="s">
        <v>23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24" t="s">
        <v>8</v>
      </c>
      <c r="J10" s="3" t="s">
        <v>9</v>
      </c>
    </row>
    <row r="11" spans="1:10" ht="20.100000000000001" customHeight="1" x14ac:dyDescent="0.25">
      <c r="A11" s="13" t="s">
        <v>257</v>
      </c>
      <c r="B11" s="13" t="s">
        <v>39</v>
      </c>
      <c r="C11" s="13" t="s">
        <v>206</v>
      </c>
      <c r="D11" s="13" t="s">
        <v>207</v>
      </c>
      <c r="E11" s="13" t="s">
        <v>208</v>
      </c>
      <c r="F11" s="13" t="s">
        <v>209</v>
      </c>
      <c r="G11" s="13" t="s">
        <v>12</v>
      </c>
      <c r="H11" s="15">
        <v>202</v>
      </c>
      <c r="I11" s="25">
        <f>H11/340</f>
        <v>0.59411764705882353</v>
      </c>
      <c r="J11" s="15">
        <v>47</v>
      </c>
    </row>
    <row r="12" spans="1:10" ht="20.100000000000001" customHeight="1" x14ac:dyDescent="0.25">
      <c r="A12" s="13" t="s">
        <v>258</v>
      </c>
      <c r="B12" s="13" t="s">
        <v>83</v>
      </c>
      <c r="C12" s="13" t="s">
        <v>218</v>
      </c>
      <c r="D12" s="13" t="s">
        <v>219</v>
      </c>
      <c r="E12" s="13" t="s">
        <v>220</v>
      </c>
      <c r="F12" s="13" t="s">
        <v>221</v>
      </c>
      <c r="G12" s="13" t="s">
        <v>14</v>
      </c>
      <c r="H12" s="11">
        <v>210</v>
      </c>
      <c r="I12" s="25">
        <f>H12/340</f>
        <v>0.61764705882352944</v>
      </c>
      <c r="J12" s="11">
        <v>50</v>
      </c>
    </row>
    <row r="13" spans="1:10" ht="20.100000000000001" customHeight="1" x14ac:dyDescent="0.25">
      <c r="A13" s="13" t="s">
        <v>259</v>
      </c>
      <c r="B13" s="14">
        <v>3</v>
      </c>
      <c r="C13" s="13" t="s">
        <v>210</v>
      </c>
      <c r="D13" s="13" t="s">
        <v>211</v>
      </c>
      <c r="E13" s="13" t="s">
        <v>212</v>
      </c>
      <c r="F13" s="13" t="s">
        <v>213</v>
      </c>
      <c r="G13" s="13" t="s">
        <v>13</v>
      </c>
      <c r="H13" s="15">
        <v>222.5</v>
      </c>
      <c r="I13" s="25">
        <f>H13/340</f>
        <v>0.65441176470588236</v>
      </c>
      <c r="J13" s="15">
        <v>54</v>
      </c>
    </row>
    <row r="14" spans="1:10" ht="20.100000000000001" customHeight="1" x14ac:dyDescent="0.25">
      <c r="A14" s="13" t="s">
        <v>263</v>
      </c>
      <c r="B14" s="13" t="s">
        <v>47</v>
      </c>
      <c r="C14" s="13" t="s">
        <v>214</v>
      </c>
      <c r="D14" s="13" t="s">
        <v>215</v>
      </c>
      <c r="E14" s="13" t="s">
        <v>216</v>
      </c>
      <c r="F14" s="13" t="s">
        <v>217</v>
      </c>
      <c r="G14" s="13" t="s">
        <v>13</v>
      </c>
      <c r="H14" s="26">
        <v>196.5</v>
      </c>
      <c r="I14" s="25">
        <f>H14/340</f>
        <v>0.57794117647058818</v>
      </c>
      <c r="J14" s="26">
        <v>47</v>
      </c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808C-0DFF-42EE-BBE6-2298F9E34ACF}">
  <dimension ref="A1:J15"/>
  <sheetViews>
    <sheetView workbookViewId="0">
      <selection activeCell="A14" sqref="A14"/>
    </sheetView>
  </sheetViews>
  <sheetFormatPr defaultRowHeight="15" x14ac:dyDescent="0.25"/>
  <cols>
    <col min="3" max="3" width="22.5703125" customWidth="1"/>
    <col min="5" max="5" width="21" customWidth="1"/>
    <col min="8" max="8" width="9.42578125" customWidth="1"/>
    <col min="9" max="9" width="9.140625" style="20"/>
  </cols>
  <sheetData>
    <row r="1" spans="1:10" ht="18.75" x14ac:dyDescent="0.3">
      <c r="A1" s="2" t="s">
        <v>16</v>
      </c>
    </row>
    <row r="2" spans="1:10" ht="18.75" x14ac:dyDescent="0.3">
      <c r="A2" s="2" t="s">
        <v>10</v>
      </c>
    </row>
    <row r="3" spans="1:10" ht="18.75" x14ac:dyDescent="0.3">
      <c r="A3" s="2" t="s">
        <v>86</v>
      </c>
    </row>
    <row r="4" spans="1:10" ht="18.75" x14ac:dyDescent="0.3">
      <c r="A4" s="2" t="s">
        <v>85</v>
      </c>
    </row>
    <row r="5" spans="1:10" ht="18.75" x14ac:dyDescent="0.3">
      <c r="A5" s="2" t="s">
        <v>57</v>
      </c>
    </row>
    <row r="6" spans="1:10" ht="18.75" x14ac:dyDescent="0.3">
      <c r="A6" s="2" t="s">
        <v>22</v>
      </c>
    </row>
    <row r="7" spans="1:10" ht="18.75" x14ac:dyDescent="0.3">
      <c r="A7" s="2" t="s">
        <v>176</v>
      </c>
    </row>
    <row r="9" spans="1:10" x14ac:dyDescent="0.25">
      <c r="A9" s="1"/>
      <c r="B9" s="1"/>
      <c r="C9" s="1"/>
      <c r="D9" s="1"/>
      <c r="E9" s="1"/>
      <c r="F9" s="1"/>
      <c r="G9" s="1"/>
      <c r="H9" s="1"/>
      <c r="I9" s="21"/>
      <c r="J9" s="1"/>
    </row>
    <row r="10" spans="1:10" ht="15.75" x14ac:dyDescent="0.25">
      <c r="A10" s="3" t="s">
        <v>23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3" t="s">
        <v>6</v>
      </c>
      <c r="H10" s="3" t="s">
        <v>7</v>
      </c>
      <c r="I10" s="24" t="s">
        <v>8</v>
      </c>
      <c r="J10" s="3" t="s">
        <v>9</v>
      </c>
    </row>
    <row r="11" spans="1:10" ht="20.100000000000001" customHeight="1" x14ac:dyDescent="0.25">
      <c r="A11" s="13" t="s">
        <v>257</v>
      </c>
      <c r="B11" s="13" t="s">
        <v>27</v>
      </c>
      <c r="C11" s="13" t="s">
        <v>224</v>
      </c>
      <c r="D11" s="13" t="s">
        <v>225</v>
      </c>
      <c r="E11" s="13" t="s">
        <v>226</v>
      </c>
      <c r="F11" s="13" t="s">
        <v>227</v>
      </c>
      <c r="G11" s="13" t="s">
        <v>12</v>
      </c>
      <c r="H11" s="18">
        <v>247</v>
      </c>
      <c r="I11" s="27">
        <f>H11/390</f>
        <v>0.6333333333333333</v>
      </c>
      <c r="J11" s="18">
        <v>53</v>
      </c>
    </row>
    <row r="12" spans="1:10" ht="20.100000000000001" customHeight="1" x14ac:dyDescent="0.25">
      <c r="A12" s="13" t="s">
        <v>258</v>
      </c>
      <c r="B12" s="13" t="s">
        <v>24</v>
      </c>
      <c r="C12" s="13" t="s">
        <v>78</v>
      </c>
      <c r="D12" s="13" t="s">
        <v>79</v>
      </c>
      <c r="E12" s="13" t="s">
        <v>80</v>
      </c>
      <c r="F12" s="13" t="s">
        <v>81</v>
      </c>
      <c r="G12" s="13" t="s">
        <v>14</v>
      </c>
      <c r="H12" s="15">
        <v>255.5</v>
      </c>
      <c r="I12" s="27">
        <f>H12/390</f>
        <v>0.65512820512820513</v>
      </c>
      <c r="J12" s="15">
        <v>53</v>
      </c>
    </row>
    <row r="13" spans="1:10" ht="20.100000000000001" customHeight="1" x14ac:dyDescent="0.25">
      <c r="A13" s="13" t="s">
        <v>259</v>
      </c>
      <c r="B13" s="13" t="s">
        <v>38</v>
      </c>
      <c r="C13" s="13" t="s">
        <v>228</v>
      </c>
      <c r="D13" s="13" t="s">
        <v>229</v>
      </c>
      <c r="E13" s="13" t="s">
        <v>230</v>
      </c>
      <c r="F13" s="13" t="s">
        <v>231</v>
      </c>
      <c r="G13" s="13" t="s">
        <v>13</v>
      </c>
      <c r="H13" s="13">
        <v>258.5</v>
      </c>
      <c r="I13" s="27">
        <f>H13/390</f>
        <v>0.6628205128205128</v>
      </c>
      <c r="J13" s="13">
        <v>53</v>
      </c>
    </row>
    <row r="14" spans="1:10" ht="20.100000000000001" customHeight="1" x14ac:dyDescent="0.25">
      <c r="A14" s="13" t="s">
        <v>263</v>
      </c>
      <c r="B14" s="13" t="s">
        <v>31</v>
      </c>
      <c r="C14" s="13" t="s">
        <v>232</v>
      </c>
      <c r="D14" s="13" t="s">
        <v>233</v>
      </c>
      <c r="E14" s="13" t="s">
        <v>234</v>
      </c>
      <c r="F14" s="13" t="s">
        <v>235</v>
      </c>
      <c r="G14" s="13" t="s">
        <v>13</v>
      </c>
      <c r="H14" s="13">
        <v>258</v>
      </c>
      <c r="I14" s="27">
        <f>H14/390</f>
        <v>0.66153846153846152</v>
      </c>
      <c r="J14" s="13">
        <v>52</v>
      </c>
    </row>
    <row r="15" spans="1:10" ht="20.100000000000001" customHeight="1" x14ac:dyDescent="0.25">
      <c r="A15" s="13" t="s">
        <v>236</v>
      </c>
      <c r="B15" s="13"/>
      <c r="C15" s="13"/>
      <c r="D15" s="13"/>
      <c r="E15" s="13"/>
      <c r="F15" s="13"/>
      <c r="G15" s="13"/>
      <c r="H15" s="13"/>
      <c r="I15" s="19"/>
      <c r="J15" s="13"/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Class 1 Prelim  17a</vt:lpstr>
      <vt:lpstr>Class 2 Prelim 19 Q</vt:lpstr>
      <vt:lpstr>Class 3 Novice 22 </vt:lpstr>
      <vt:lpstr>Class 4 Novice 37aQ</vt:lpstr>
      <vt:lpstr>Class 5 Ele 40</vt:lpstr>
      <vt:lpstr>Class 6 Ele 53 Q</vt:lpstr>
      <vt:lpstr>Class 7 Medium 61</vt:lpstr>
      <vt:lpstr>Class 8 Med 73 Q</vt:lpstr>
      <vt:lpstr>Class 9 AM91 Q</vt:lpstr>
      <vt:lpstr>Class 10 AM98 Q</vt:lpstr>
      <vt:lpstr>Class 12 PSG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2021-06-29T16:54:26Z</cp:lastPrinted>
  <dcterms:created xsi:type="dcterms:W3CDTF">2019-10-07T12:12:15Z</dcterms:created>
  <dcterms:modified xsi:type="dcterms:W3CDTF">2022-11-13T16:16:05Z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