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14" documentId="8_{9C0A09B9-6476-4A5A-BAA9-46F552069DCA}" xr6:coauthVersionLast="47" xr6:coauthVersionMax="47" xr10:uidLastSave="{3C1D2C37-59DE-4E07-8193-2E217784DF89}"/>
  <bookViews>
    <workbookView xWindow="-120" yWindow="-120" windowWidth="20730" windowHeight="11160" firstSheet="9" activeTab="13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5" sheetId="8" r:id="rId5"/>
    <sheet name="Class 6 Ele 53 Q" sheetId="9" r:id="rId6"/>
    <sheet name="Class 7 Medium 61" sheetId="10" r:id="rId7"/>
    <sheet name="Class 8 Med 73 Q" sheetId="11" r:id="rId8"/>
    <sheet name="Class 9 AM91 Q" sheetId="21" r:id="rId9"/>
    <sheet name="Class 10 AM98 Q" sheetId="12" r:id="rId10"/>
    <sheet name="Class 12 PSG" sheetId="23" r:id="rId11"/>
    <sheet name="Class 13 Inter I" sheetId="24" r:id="rId12"/>
    <sheet name="Class 14 Inter II" sheetId="25" r:id="rId13"/>
    <sheet name="Class 16 FEI PYO" sheetId="26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2" l="1"/>
  <c r="I11" i="25"/>
  <c r="I12" i="24"/>
  <c r="I11" i="24"/>
  <c r="I13" i="23"/>
  <c r="I11" i="23"/>
  <c r="I12" i="23"/>
  <c r="I15" i="23"/>
  <c r="I14" i="23"/>
  <c r="I12" i="12"/>
  <c r="I11" i="12"/>
  <c r="I12" i="21"/>
  <c r="I11" i="21"/>
  <c r="I13" i="11"/>
  <c r="I11" i="11"/>
  <c r="I12" i="11"/>
  <c r="I12" i="10"/>
  <c r="I11" i="10"/>
  <c r="I14" i="9"/>
  <c r="I12" i="9"/>
  <c r="I13" i="9"/>
  <c r="I11" i="9"/>
  <c r="I11" i="8"/>
  <c r="I17" i="8"/>
  <c r="I16" i="8"/>
  <c r="I15" i="8"/>
  <c r="I12" i="8"/>
  <c r="I13" i="8"/>
  <c r="I18" i="8"/>
  <c r="I14" i="8"/>
  <c r="I11" i="7"/>
  <c r="I13" i="7"/>
  <c r="I15" i="7"/>
  <c r="I14" i="7"/>
  <c r="I16" i="7"/>
  <c r="I17" i="7"/>
  <c r="I12" i="7"/>
  <c r="I11" i="6"/>
  <c r="I13" i="6"/>
  <c r="I15" i="6"/>
  <c r="I16" i="6"/>
  <c r="I17" i="6"/>
  <c r="I14" i="6"/>
  <c r="I12" i="6"/>
  <c r="I15" i="5"/>
  <c r="I11" i="5"/>
  <c r="I16" i="5"/>
  <c r="I13" i="5"/>
  <c r="I12" i="5"/>
  <c r="I17" i="5"/>
  <c r="I14" i="5"/>
  <c r="I13" i="4"/>
  <c r="I14" i="4"/>
  <c r="I11" i="4"/>
  <c r="I15" i="4"/>
  <c r="I12" i="4"/>
  <c r="I16" i="4"/>
</calcChain>
</file>

<file path=xl/sharedStrings.xml><?xml version="1.0" encoding="utf-8"?>
<sst xmlns="http://schemas.openxmlformats.org/spreadsheetml/2006/main" count="661" uniqueCount="229">
  <si>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</si>
  <si>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</si>
  <si>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</si>
  <si>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</si>
  <si>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</si>
  <si>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</si>
  <si>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</si>
  <si>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</si>
  <si>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</si>
  <si>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</si>
  <si>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</si>
  <si>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</si>
  <si>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</si>
  <si>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</si>
  <si>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</si>
  <si>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</si>
  <si>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</si>
  <si>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</si>
  <si>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</si>
  <si>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</si>
  <si>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Total Points: 270</t>
  </si>
  <si>
    <t>Test/Class : N37a / 4</t>
  </si>
  <si>
    <t>Total Points: 390</t>
  </si>
  <si>
    <t>Time</t>
  </si>
  <si>
    <t>20</t>
  </si>
  <si>
    <t>17</t>
  </si>
  <si>
    <t>19</t>
  </si>
  <si>
    <t>12</t>
  </si>
  <si>
    <t xml:space="preserve">Time </t>
  </si>
  <si>
    <t>34</t>
  </si>
  <si>
    <t>3</t>
  </si>
  <si>
    <t>6</t>
  </si>
  <si>
    <t>11</t>
  </si>
  <si>
    <t>7</t>
  </si>
  <si>
    <t>10</t>
  </si>
  <si>
    <t>31</t>
  </si>
  <si>
    <t>15</t>
  </si>
  <si>
    <t>5</t>
  </si>
  <si>
    <t>14</t>
  </si>
  <si>
    <t>13</t>
  </si>
  <si>
    <t>24</t>
  </si>
  <si>
    <t>1</t>
  </si>
  <si>
    <t>Venue : Brook Farm EC</t>
  </si>
  <si>
    <t>33</t>
  </si>
  <si>
    <t>16</t>
  </si>
  <si>
    <t>22</t>
  </si>
  <si>
    <t>25</t>
  </si>
  <si>
    <t>27</t>
  </si>
  <si>
    <t>28</t>
  </si>
  <si>
    <t>4</t>
  </si>
  <si>
    <t>9</t>
  </si>
  <si>
    <t>Test/Class : 6 / E53</t>
  </si>
  <si>
    <t>Total Points: 340</t>
  </si>
  <si>
    <t>Test/Class : 7 / M61</t>
  </si>
  <si>
    <t>Test/Class : M73 / 8</t>
  </si>
  <si>
    <t>Event Type : BD Reg I-GP</t>
  </si>
  <si>
    <t>2</t>
  </si>
  <si>
    <t xml:space="preserve">Judge(s) : Anita Darken   </t>
  </si>
  <si>
    <t>Event Type : Reg BD I - GP</t>
  </si>
  <si>
    <t xml:space="preserve">Judge(s) : Anita Darken </t>
  </si>
  <si>
    <t>Test/Class : PSG / 12</t>
  </si>
  <si>
    <t>Test/Class : Inter I / 13</t>
  </si>
  <si>
    <t>Total Points: 380</t>
  </si>
  <si>
    <t xml:space="preserve">Place </t>
  </si>
  <si>
    <t>Judge(s) : Laura Vandervleit</t>
  </si>
  <si>
    <t>Test/Class : 3 /N23</t>
  </si>
  <si>
    <t xml:space="preserve">Test/Class : E45 /5 </t>
  </si>
  <si>
    <t>Jodie Smith</t>
  </si>
  <si>
    <t>171930</t>
  </si>
  <si>
    <t>Amber V</t>
  </si>
  <si>
    <t>1534555</t>
  </si>
  <si>
    <t>Test/Class : AM91 / 9</t>
  </si>
  <si>
    <t>Test/Class : AM 98 / 10</t>
  </si>
  <si>
    <t>Rachel Scott</t>
  </si>
  <si>
    <t>1912209</t>
  </si>
  <si>
    <t>Crescendo Duoventure</t>
  </si>
  <si>
    <t>1933690</t>
  </si>
  <si>
    <t>NS</t>
  </si>
  <si>
    <t>,</t>
  </si>
  <si>
    <t>1B (1st)</t>
  </si>
  <si>
    <t>3B</t>
  </si>
  <si>
    <t>1S</t>
  </si>
  <si>
    <t>2S</t>
  </si>
  <si>
    <t>3S</t>
  </si>
  <si>
    <t>1G</t>
  </si>
  <si>
    <t>1B</t>
  </si>
  <si>
    <t>2B</t>
  </si>
  <si>
    <t>1S (1st)</t>
  </si>
  <si>
    <t>4S</t>
  </si>
  <si>
    <t>5S</t>
  </si>
  <si>
    <t>2G</t>
  </si>
  <si>
    <t>Start Date : 11 November 2022</t>
  </si>
  <si>
    <t>Hannah Rix</t>
  </si>
  <si>
    <t>208981</t>
  </si>
  <si>
    <t>Paula Wilson</t>
  </si>
  <si>
    <t>1415021</t>
  </si>
  <si>
    <t>Tinraher Clover</t>
  </si>
  <si>
    <t>1943370</t>
  </si>
  <si>
    <t>Emma Flaxman</t>
  </si>
  <si>
    <t>1920817</t>
  </si>
  <si>
    <t>Lopez.</t>
  </si>
  <si>
    <t>1943487</t>
  </si>
  <si>
    <t>Lucie Manna</t>
  </si>
  <si>
    <t>129186</t>
  </si>
  <si>
    <t>Noury BKO</t>
  </si>
  <si>
    <t>1947043</t>
  </si>
  <si>
    <t>8</t>
  </si>
  <si>
    <t>Abi Moore</t>
  </si>
  <si>
    <t>1918526</t>
  </si>
  <si>
    <t>Wifi</t>
  </si>
  <si>
    <t>1940216</t>
  </si>
  <si>
    <t>Victoria Archer</t>
  </si>
  <si>
    <t>104329</t>
  </si>
  <si>
    <t>Toncynffig Echo Beach</t>
  </si>
  <si>
    <t>1734065</t>
  </si>
  <si>
    <t>09:44</t>
  </si>
  <si>
    <t>Toreen Fionn</t>
  </si>
  <si>
    <t>1942853</t>
  </si>
  <si>
    <t>Bailey Careford</t>
  </si>
  <si>
    <t>1710401</t>
  </si>
  <si>
    <t>Shadowcroft silver moor</t>
  </si>
  <si>
    <t>1931349</t>
  </si>
  <si>
    <t>Sophie Bell</t>
  </si>
  <si>
    <t>1917448</t>
  </si>
  <si>
    <t>Cobra XS</t>
  </si>
  <si>
    <t>1946760</t>
  </si>
  <si>
    <t>Courtney Rogers</t>
  </si>
  <si>
    <t>1411274</t>
  </si>
  <si>
    <t>CARLO II</t>
  </si>
  <si>
    <t>1431926</t>
  </si>
  <si>
    <t>Lisa Maynard</t>
  </si>
  <si>
    <t>1531057</t>
  </si>
  <si>
    <t>Willow BDA</t>
  </si>
  <si>
    <t>1934066</t>
  </si>
  <si>
    <t>Daisy Adamson</t>
  </si>
  <si>
    <t>1919997</t>
  </si>
  <si>
    <t>Lancelot Lucy</t>
  </si>
  <si>
    <t>1946350</t>
  </si>
  <si>
    <t>julie horton</t>
  </si>
  <si>
    <t>88269</t>
  </si>
  <si>
    <t>Divine spear</t>
  </si>
  <si>
    <t>1941331</t>
  </si>
  <si>
    <t>Josie-May Reynolds</t>
  </si>
  <si>
    <t>1923699</t>
  </si>
  <si>
    <t>Rockwell Phenakite</t>
  </si>
  <si>
    <t>1947999</t>
  </si>
  <si>
    <t>Flying Gravitas</t>
  </si>
  <si>
    <t>1945045</t>
  </si>
  <si>
    <t>Judge(s) : Anita Darken</t>
  </si>
  <si>
    <t>Natasha Worsick</t>
  </si>
  <si>
    <t>1916196</t>
  </si>
  <si>
    <t>Shannondale Shagosha</t>
  </si>
  <si>
    <t>1632113</t>
  </si>
  <si>
    <t>Jessica Williams</t>
  </si>
  <si>
    <t>59196</t>
  </si>
  <si>
    <t>Westoak Malbec</t>
  </si>
  <si>
    <t>52973</t>
  </si>
  <si>
    <t>37</t>
  </si>
  <si>
    <t>Suzanne Dipple</t>
  </si>
  <si>
    <t>403124</t>
  </si>
  <si>
    <t>Sanson De Ligero</t>
  </si>
  <si>
    <t>1945617</t>
  </si>
  <si>
    <t>Showgirl Madonna</t>
  </si>
  <si>
    <t>1943432</t>
  </si>
  <si>
    <t>Kerry White</t>
  </si>
  <si>
    <t>348414</t>
  </si>
  <si>
    <t>Jack the Lad XIX</t>
  </si>
  <si>
    <t>1735052A</t>
  </si>
  <si>
    <t>Miriam Scott-Goddard</t>
  </si>
  <si>
    <t>278602</t>
  </si>
  <si>
    <t>Holly Golightly XXIII</t>
  </si>
  <si>
    <t>1937424</t>
  </si>
  <si>
    <t>38</t>
  </si>
  <si>
    <t>Guapero II</t>
  </si>
  <si>
    <t>1947981</t>
  </si>
  <si>
    <t>Wendy Harpur</t>
  </si>
  <si>
    <t>1711640</t>
  </si>
  <si>
    <t>Aqua Jeter</t>
  </si>
  <si>
    <t>1732481</t>
  </si>
  <si>
    <t>Sam Lees</t>
  </si>
  <si>
    <t>1924027</t>
  </si>
  <si>
    <t>Linkswood Rowen</t>
  </si>
  <si>
    <t>1948102</t>
  </si>
  <si>
    <t>35</t>
  </si>
  <si>
    <t>Daisy Bullman</t>
  </si>
  <si>
    <t>1812359</t>
  </si>
  <si>
    <t>Godrics Dionysus</t>
  </si>
  <si>
    <t>1937633</t>
  </si>
  <si>
    <t>Cornelia Omahony</t>
  </si>
  <si>
    <t>1512966</t>
  </si>
  <si>
    <t>Joe Cocker</t>
  </si>
  <si>
    <t>1834070</t>
  </si>
  <si>
    <t>Malika Reguige</t>
  </si>
  <si>
    <t>1612022</t>
  </si>
  <si>
    <t>Clever Temptation</t>
  </si>
  <si>
    <t>1832906</t>
  </si>
  <si>
    <t>26</t>
  </si>
  <si>
    <t>Claire Fielding</t>
  </si>
  <si>
    <t>123692</t>
  </si>
  <si>
    <t>Fernando XI</t>
  </si>
  <si>
    <t>1834405</t>
  </si>
  <si>
    <t>Sarah Williams</t>
  </si>
  <si>
    <t>42005</t>
  </si>
  <si>
    <t>Fighting boy</t>
  </si>
  <si>
    <t>143 3783</t>
  </si>
  <si>
    <t>Georgina Howard</t>
  </si>
  <si>
    <t>87890</t>
  </si>
  <si>
    <t>LOVELY ILLUSION</t>
  </si>
  <si>
    <t>1633137</t>
  </si>
  <si>
    <t>Gravitas II</t>
  </si>
  <si>
    <t>1534793</t>
  </si>
  <si>
    <t>39</t>
  </si>
  <si>
    <t>Lucy Davies</t>
  </si>
  <si>
    <t>220744</t>
  </si>
  <si>
    <t>Irodios</t>
  </si>
  <si>
    <t>1731978</t>
  </si>
  <si>
    <t>36</t>
  </si>
  <si>
    <t>Shelley Reeve Smith</t>
  </si>
  <si>
    <t>82821</t>
  </si>
  <si>
    <t>Sinderella</t>
  </si>
  <si>
    <t>Test/Class : Inter II / 14</t>
  </si>
  <si>
    <r>
      <t>Test/Class : FEI PYO / 16 (</t>
    </r>
    <r>
      <rPr>
        <b/>
        <sz val="14"/>
        <color rgb="FFFF0000"/>
        <rFont val="Calibri"/>
        <family val="2"/>
        <scheme val="minor"/>
      </rPr>
      <t>Pony Team test</t>
    </r>
    <r>
      <rPr>
        <b/>
        <sz val="14"/>
        <color theme="1"/>
        <rFont val="Calibri"/>
        <family val="2"/>
        <scheme val="minor"/>
      </rPr>
      <t>)</t>
    </r>
  </si>
  <si>
    <t>6S</t>
  </si>
  <si>
    <t>7S</t>
  </si>
  <si>
    <t>Total Points: 350</t>
  </si>
  <si>
    <t>Sydney Moon II</t>
  </si>
  <si>
    <t>1G (1st)</t>
  </si>
  <si>
    <t>3G</t>
  </si>
  <si>
    <t>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</si>
</sst>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4" fillId="0" borderId="0" xfId="0" applyFont="1"/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6" fillId="2" borderId="2" xfId="1" applyFont="1" applyFill="1" applyBorder="1" applyAlignment="1">
      <alignment horizontal="right"/>
    </xf>
    <xf numFmtId="0" fontId="1" fillId="3" borderId="1" xfId="1" applyFill="1" applyBorder="1" applyAlignment="1">
      <alignment horizontal="right"/>
    </xf>
    <xf numFmtId="20" fontId="7" fillId="0" borderId="1" xfId="0" applyNumberFormat="1" applyFont="1" applyBorder="1" applyAlignment="1">
      <alignment horizontal="left"/>
    </xf>
    <xf numFmtId="0" fontId="8" fillId="0" borderId="1" xfId="0" applyFont="1" applyBorder="1"/>
    <xf numFmtId="20" fontId="7" fillId="0" borderId="1" xfId="1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1" applyFont="1" applyBorder="1" applyAlignment="1">
      <alignment horizontal="left"/>
    </xf>
    <xf numFmtId="20" fontId="8" fillId="0" borderId="1" xfId="0" applyNumberFormat="1" applyFont="1" applyBorder="1" applyAlignment="1">
      <alignment horizontal="left"/>
    </xf>
    <xf numFmtId="2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10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2" fontId="8" fillId="0" borderId="1" xfId="0" applyNumberFormat="1" applyFont="1" applyBorder="1" applyAlignment="1">
      <alignment horizontal="right"/>
    </xf>
    <xf numFmtId="0" fontId="9" fillId="3" borderId="1" xfId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0" fontId="8" fillId="0" borderId="1" xfId="0" applyNumberFormat="1" applyFont="1" applyBorder="1"/>
    <xf numFmtId="164" fontId="8" fillId="0" borderId="1" xfId="0" applyNumberFormat="1" applyFont="1" applyBorder="1"/>
    <xf numFmtId="10" fontId="0" fillId="0" borderId="0" xfId="0" applyNumberFormat="1"/>
    <xf numFmtId="10" fontId="2" fillId="0" borderId="0" xfId="1" applyNumberFormat="1" applyFont="1"/>
    <xf numFmtId="10" fontId="6" fillId="2" borderId="1" xfId="1" applyNumberFormat="1" applyFont="1" applyFill="1" applyBorder="1" applyAlignment="1">
      <alignment horizontal="center"/>
    </xf>
    <xf numFmtId="10" fontId="8" fillId="0" borderId="1" xfId="0" applyNumberFormat="1" applyFont="1" applyBorder="1" applyAlignment="1">
      <alignment horizontal="left"/>
    </xf>
    <xf numFmtId="10" fontId="6" fillId="2" borderId="2" xfId="1" applyNumberFormat="1" applyFont="1" applyFill="1" applyBorder="1" applyAlignment="1">
      <alignment horizontal="center"/>
    </xf>
    <xf numFmtId="10" fontId="8" fillId="0" borderId="1" xfId="0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10" fontId="1" fillId="3" borderId="1" xfId="1" applyNumberFormat="1" applyFill="1" applyBorder="1" applyAlignment="1">
      <alignment horizontal="right"/>
    </xf>
    <xf numFmtId="10" fontId="9" fillId="3" borderId="1" xfId="1" applyNumberFormat="1" applyFont="1" applyFill="1" applyBorder="1" applyAlignment="1">
      <alignment horizontal="right"/>
    </xf>
    <xf numFmtId="2" fontId="0" fillId="0" borderId="0" xfId="0" applyNumberFormat="1"/>
    <xf numFmtId="2" fontId="2" fillId="0" borderId="0" xfId="1" applyNumberFormat="1" applyFont="1"/>
    <xf numFmtId="2" fontId="6" fillId="2" borderId="2" xfId="1" applyNumberFormat="1" applyFont="1" applyFill="1" applyBorder="1" applyAlignment="1">
      <alignment horizontal="center"/>
    </xf>
    <xf numFmtId="0" fontId="8" fillId="0" borderId="1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workbookViewId="0">
      <selection activeCell="A15" sqref="A15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2" t="s">
        <v>16</v>
      </c>
    </row>
    <row r="2" spans="1:10" ht="18.75" x14ac:dyDescent="0.3">
      <c r="A2" s="2" t="s">
        <v>10</v>
      </c>
    </row>
    <row r="3" spans="1:10" ht="18.75" x14ac:dyDescent="0.3">
      <c r="A3" s="2" t="s">
        <v>55</v>
      </c>
    </row>
    <row r="4" spans="1:10" ht="18.75" x14ac:dyDescent="0.3">
      <c r="A4" s="2" t="s">
        <v>91</v>
      </c>
    </row>
    <row r="5" spans="1:10" ht="18.75" x14ac:dyDescent="0.3">
      <c r="A5" s="2" t="s">
        <v>11</v>
      </c>
    </row>
    <row r="6" spans="1:10" ht="18.75" x14ac:dyDescent="0.3">
      <c r="A6" s="2" t="s">
        <v>15</v>
      </c>
    </row>
    <row r="7" spans="1:10" ht="18.75" x14ac:dyDescent="0.3">
      <c r="A7" s="2" t="s">
        <v>64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0" t="s">
        <v>63</v>
      </c>
      <c r="B10" s="21" t="s">
        <v>1</v>
      </c>
      <c r="C10" s="21" t="s">
        <v>2</v>
      </c>
      <c r="D10" s="21" t="s">
        <v>3</v>
      </c>
      <c r="E10" s="21" t="s">
        <v>4</v>
      </c>
      <c r="F10" s="21" t="s">
        <v>5</v>
      </c>
      <c r="G10" s="20" t="s">
        <v>6</v>
      </c>
      <c r="H10" s="20" t="s">
        <v>7</v>
      </c>
      <c r="I10" s="20" t="s">
        <v>8</v>
      </c>
      <c r="J10" s="20" t="s">
        <v>9</v>
      </c>
    </row>
    <row r="11" spans="1:10" ht="20.100000000000001" customHeight="1" x14ac:dyDescent="0.25">
      <c r="A11" s="13" t="s">
        <v>84</v>
      </c>
      <c r="B11" s="13" t="s">
        <v>29</v>
      </c>
      <c r="C11" s="13" t="s">
        <v>102</v>
      </c>
      <c r="D11" s="13" t="s">
        <v>103</v>
      </c>
      <c r="E11" s="13" t="s">
        <v>104</v>
      </c>
      <c r="F11" s="13" t="s">
        <v>105</v>
      </c>
      <c r="G11" s="13" t="s">
        <v>12</v>
      </c>
      <c r="H11" s="13">
        <v>192</v>
      </c>
      <c r="I11" s="27">
        <f>H11/290</f>
        <v>0.66206896551724137</v>
      </c>
      <c r="J11" s="13">
        <v>68</v>
      </c>
    </row>
    <row r="12" spans="1:10" ht="20.100000000000001" customHeight="1" x14ac:dyDescent="0.25">
      <c r="A12" s="13" t="s">
        <v>81</v>
      </c>
      <c r="B12" s="13" t="s">
        <v>35</v>
      </c>
      <c r="C12" s="13" t="s">
        <v>111</v>
      </c>
      <c r="D12" s="13" t="s">
        <v>112</v>
      </c>
      <c r="E12" s="13" t="s">
        <v>113</v>
      </c>
      <c r="F12" s="13" t="s">
        <v>114</v>
      </c>
      <c r="G12" s="13" t="s">
        <v>14</v>
      </c>
      <c r="H12" s="13">
        <v>190</v>
      </c>
      <c r="I12" s="27">
        <f>H12/290</f>
        <v>0.65517241379310343</v>
      </c>
      <c r="J12" s="13">
        <v>67</v>
      </c>
    </row>
    <row r="13" spans="1:10" ht="20.100000000000001" customHeight="1" x14ac:dyDescent="0.25">
      <c r="A13" s="13" t="s">
        <v>82</v>
      </c>
      <c r="B13" s="13" t="s">
        <v>49</v>
      </c>
      <c r="C13" s="13" t="s">
        <v>94</v>
      </c>
      <c r="D13" s="13" t="s">
        <v>95</v>
      </c>
      <c r="E13" s="13" t="s">
        <v>96</v>
      </c>
      <c r="F13" s="13" t="s">
        <v>97</v>
      </c>
      <c r="G13" s="13" t="s">
        <v>14</v>
      </c>
      <c r="H13" s="13">
        <v>179.5</v>
      </c>
      <c r="I13" s="27">
        <f>H13/290</f>
        <v>0.61896551724137927</v>
      </c>
      <c r="J13" s="13">
        <v>63</v>
      </c>
    </row>
    <row r="14" spans="1:10" s="22" customFormat="1" ht="20.100000000000001" customHeight="1" x14ac:dyDescent="0.25">
      <c r="A14" s="13" t="s">
        <v>79</v>
      </c>
      <c r="B14" s="13" t="s">
        <v>48</v>
      </c>
      <c r="C14" s="13" t="s">
        <v>98</v>
      </c>
      <c r="D14" s="13" t="s">
        <v>99</v>
      </c>
      <c r="E14" s="13" t="s">
        <v>100</v>
      </c>
      <c r="F14" s="13" t="s">
        <v>101</v>
      </c>
      <c r="G14" s="13" t="s">
        <v>13</v>
      </c>
      <c r="H14" s="13">
        <v>209.5</v>
      </c>
      <c r="I14" s="27">
        <f>H14/290</f>
        <v>0.72241379310344822</v>
      </c>
      <c r="J14" s="13">
        <v>72</v>
      </c>
    </row>
    <row r="15" spans="1:10" ht="20.100000000000001" customHeight="1" x14ac:dyDescent="0.25">
      <c r="A15" s="13" t="s">
        <v>86</v>
      </c>
      <c r="B15" s="13" t="s">
        <v>106</v>
      </c>
      <c r="C15" s="13" t="s">
        <v>107</v>
      </c>
      <c r="D15" s="13" t="s">
        <v>108</v>
      </c>
      <c r="E15" s="13" t="s">
        <v>109</v>
      </c>
      <c r="F15" s="13" t="s">
        <v>110</v>
      </c>
      <c r="G15" s="13" t="s">
        <v>13</v>
      </c>
      <c r="H15" s="19">
        <v>192</v>
      </c>
      <c r="I15" s="27">
        <f>H15/290</f>
        <v>0.66206896551724137</v>
      </c>
      <c r="J15" s="19">
        <v>67</v>
      </c>
    </row>
    <row r="16" spans="1:10" ht="20.100000000000001" customHeight="1" x14ac:dyDescent="0.25">
      <c r="A16" s="13" t="s">
        <v>115</v>
      </c>
      <c r="B16" s="13" t="s">
        <v>45</v>
      </c>
      <c r="C16" s="13" t="s">
        <v>92</v>
      </c>
      <c r="D16" s="13" t="s">
        <v>93</v>
      </c>
      <c r="E16" s="13" t="s">
        <v>116</v>
      </c>
      <c r="F16" s="13" t="s">
        <v>117</v>
      </c>
      <c r="G16" s="13" t="s">
        <v>14</v>
      </c>
      <c r="H16" s="28"/>
      <c r="I16" s="27">
        <f t="shared" ref="I11:I16" si="0">H16/290</f>
        <v>0</v>
      </c>
      <c r="J16" s="13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1"/>
  <sheetViews>
    <sheetView workbookViewId="0">
      <selection activeCell="B19" sqref="B19:J19"/>
    </sheetView>
  </sheetViews>
  <sheetFormatPr defaultRowHeight="15" x14ac:dyDescent="0.25"/>
  <cols>
    <col min="3" max="3" width="19.85546875" customWidth="1"/>
    <col min="5" max="5" width="20.85546875" customWidth="1"/>
    <col min="8" max="8" width="11.42578125" style="38" customWidth="1"/>
  </cols>
  <sheetData>
    <row r="1" spans="1:10" ht="18.75" x14ac:dyDescent="0.3">
      <c r="A1" s="2" t="s">
        <v>16</v>
      </c>
    </row>
    <row r="2" spans="1:10" ht="18.75" x14ac:dyDescent="0.3">
      <c r="A2" s="2" t="s">
        <v>10</v>
      </c>
    </row>
    <row r="3" spans="1:10" ht="18.75" x14ac:dyDescent="0.3">
      <c r="A3" s="2" t="s">
        <v>55</v>
      </c>
    </row>
    <row r="4" spans="1:10" ht="18.75" x14ac:dyDescent="0.3">
      <c r="A4" s="2" t="s">
        <v>91</v>
      </c>
    </row>
    <row r="5" spans="1:10" ht="18.75" x14ac:dyDescent="0.3">
      <c r="A5" s="2" t="s">
        <v>72</v>
      </c>
    </row>
    <row r="6" spans="1:10" ht="18.75" x14ac:dyDescent="0.3">
      <c r="A6" s="2" t="s">
        <v>62</v>
      </c>
    </row>
    <row r="7" spans="1:10" ht="18.75" x14ac:dyDescent="0.3">
      <c r="A7" s="2" t="s">
        <v>59</v>
      </c>
    </row>
    <row r="9" spans="1:10" x14ac:dyDescent="0.25">
      <c r="A9" s="1"/>
      <c r="B9" s="1"/>
      <c r="C9" s="1"/>
      <c r="D9" s="1"/>
      <c r="E9" s="1"/>
      <c r="F9" s="1"/>
      <c r="G9" s="1"/>
      <c r="H9" s="39"/>
      <c r="I9" s="1"/>
      <c r="J9" s="1"/>
    </row>
    <row r="10" spans="1:10" ht="15.75" x14ac:dyDescent="0.25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3" t="s">
        <v>6</v>
      </c>
      <c r="H10" s="40" t="s">
        <v>7</v>
      </c>
      <c r="I10" s="3" t="s">
        <v>8</v>
      </c>
      <c r="J10" s="3" t="s">
        <v>9</v>
      </c>
    </row>
    <row r="11" spans="1:10" ht="20.100000000000001" customHeight="1" x14ac:dyDescent="0.25">
      <c r="A11" s="41" t="s">
        <v>84</v>
      </c>
      <c r="B11" s="27" t="s">
        <v>44</v>
      </c>
      <c r="C11" s="27" t="s">
        <v>188</v>
      </c>
      <c r="D11" s="27" t="s">
        <v>189</v>
      </c>
      <c r="E11" s="27" t="s">
        <v>190</v>
      </c>
      <c r="F11" s="27" t="s">
        <v>191</v>
      </c>
      <c r="G11" s="27" t="s">
        <v>12</v>
      </c>
      <c r="H11" s="18">
        <v>281</v>
      </c>
      <c r="I11" s="34">
        <f>H11/380</f>
        <v>0.73947368421052628</v>
      </c>
      <c r="J11" s="34">
        <v>0.6</v>
      </c>
    </row>
    <row r="12" spans="1:10" ht="20.100000000000001" customHeight="1" x14ac:dyDescent="0.25">
      <c r="A12" s="41" t="s">
        <v>90</v>
      </c>
      <c r="B12" s="27" t="s">
        <v>37</v>
      </c>
      <c r="C12" s="27" t="s">
        <v>201</v>
      </c>
      <c r="D12" s="27" t="s">
        <v>202</v>
      </c>
      <c r="E12" s="27" t="s">
        <v>203</v>
      </c>
      <c r="F12" s="27" t="s">
        <v>204</v>
      </c>
      <c r="G12" s="27" t="s">
        <v>12</v>
      </c>
      <c r="H12" s="18">
        <v>248.5</v>
      </c>
      <c r="I12" s="34">
        <f t="shared" ref="I12" si="0">H12/380</f>
        <v>0.65394736842105261</v>
      </c>
      <c r="J12" s="27">
        <v>0.53</v>
      </c>
    </row>
    <row r="13" spans="1:10" ht="20.100000000000001" customHeight="1" x14ac:dyDescent="0.25">
      <c r="A13" s="41" t="s">
        <v>81</v>
      </c>
      <c r="B13" s="27" t="s">
        <v>196</v>
      </c>
      <c r="C13" s="27" t="s">
        <v>197</v>
      </c>
      <c r="D13" s="27" t="s">
        <v>198</v>
      </c>
      <c r="E13" s="27" t="s">
        <v>199</v>
      </c>
      <c r="F13" s="27" t="s">
        <v>200</v>
      </c>
      <c r="G13" s="27" t="s">
        <v>14</v>
      </c>
      <c r="H13" s="18">
        <v>241</v>
      </c>
      <c r="I13" s="34">
        <f t="shared" ref="I13" si="1">H13/380</f>
        <v>0.63421052631578945</v>
      </c>
      <c r="J13" s="27">
        <v>0.52</v>
      </c>
    </row>
    <row r="15" spans="1:10" ht="20.100000000000001" customHeight="1" x14ac:dyDescent="0.25">
      <c r="A15" s="27" t="s">
        <v>77</v>
      </c>
      <c r="B15" s="27" t="s">
        <v>46</v>
      </c>
      <c r="C15" s="27" t="s">
        <v>192</v>
      </c>
      <c r="D15" s="27" t="s">
        <v>193</v>
      </c>
      <c r="E15" s="27" t="s">
        <v>194</v>
      </c>
      <c r="F15" s="27" t="s">
        <v>195</v>
      </c>
      <c r="G15" s="27" t="s">
        <v>14</v>
      </c>
      <c r="H15" s="23" t="s">
        <v>77</v>
      </c>
      <c r="I15" s="34" t="s">
        <v>77</v>
      </c>
      <c r="J15" s="34" t="s">
        <v>77</v>
      </c>
    </row>
    <row r="19" spans="2:10" ht="18.75" x14ac:dyDescent="0.3">
      <c r="B19" s="25"/>
      <c r="C19" s="26"/>
      <c r="D19" s="26"/>
      <c r="E19" s="26"/>
      <c r="F19" s="26"/>
      <c r="G19" s="26"/>
      <c r="H19" s="26"/>
      <c r="I19" s="26"/>
      <c r="J19" s="26"/>
    </row>
    <row r="21" spans="2:10" ht="18.75" x14ac:dyDescent="0.3">
      <c r="B21" s="25"/>
      <c r="C21" s="25"/>
      <c r="D21" s="25"/>
      <c r="E21" s="25"/>
      <c r="F21" s="25"/>
      <c r="G21" s="25"/>
      <c r="H21" s="25"/>
      <c r="I21" s="25"/>
      <c r="J21" s="25"/>
    </row>
  </sheetData>
  <mergeCells count="2">
    <mergeCell ref="B19:J19"/>
    <mergeCell ref="B21:J21"/>
  </mergeCells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5"/>
  <sheetViews>
    <sheetView topLeftCell="A2" workbookViewId="0">
      <selection activeCell="A15" sqref="A15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29"/>
  </cols>
  <sheetData>
    <row r="1" spans="1:10" ht="18.75" x14ac:dyDescent="0.3">
      <c r="A1" s="2" t="s">
        <v>16</v>
      </c>
    </row>
    <row r="2" spans="1:10" ht="18.75" x14ac:dyDescent="0.3">
      <c r="A2" s="2" t="s">
        <v>10</v>
      </c>
    </row>
    <row r="3" spans="1:10" ht="18.75" x14ac:dyDescent="0.3">
      <c r="A3" s="2" t="s">
        <v>55</v>
      </c>
    </row>
    <row r="4" spans="1:10" ht="18.75" x14ac:dyDescent="0.3">
      <c r="A4" s="2" t="s">
        <v>91</v>
      </c>
    </row>
    <row r="5" spans="1:10" ht="18.75" x14ac:dyDescent="0.3">
      <c r="A5" s="2" t="s">
        <v>60</v>
      </c>
    </row>
    <row r="6" spans="1:10" ht="18.75" x14ac:dyDescent="0.3">
      <c r="A6" s="2" t="s">
        <v>52</v>
      </c>
    </row>
    <row r="7" spans="1:10" ht="18.75" x14ac:dyDescent="0.3">
      <c r="A7" s="2" t="s">
        <v>148</v>
      </c>
    </row>
    <row r="10" spans="1:10" ht="15.75" x14ac:dyDescent="0.25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3" t="s">
        <v>6</v>
      </c>
      <c r="H10" s="3" t="s">
        <v>7</v>
      </c>
      <c r="I10" s="33" t="s">
        <v>8</v>
      </c>
      <c r="J10" s="3" t="s">
        <v>9</v>
      </c>
    </row>
    <row r="11" spans="1:10" ht="20.100000000000001" customHeight="1" x14ac:dyDescent="0.25">
      <c r="A11" s="13" t="s">
        <v>226</v>
      </c>
      <c r="B11" s="13" t="s">
        <v>31</v>
      </c>
      <c r="C11" s="13" t="s">
        <v>205</v>
      </c>
      <c r="D11" s="13" t="s">
        <v>206</v>
      </c>
      <c r="E11" s="13" t="s">
        <v>207</v>
      </c>
      <c r="F11" s="13" t="s">
        <v>208</v>
      </c>
      <c r="G11" s="13" t="s">
        <v>12</v>
      </c>
      <c r="H11" s="13">
        <v>236.5</v>
      </c>
      <c r="I11" s="27">
        <f>H11/340</f>
        <v>0.69558823529411762</v>
      </c>
      <c r="J11" s="13">
        <v>15</v>
      </c>
    </row>
    <row r="12" spans="1:10" ht="20.100000000000001" customHeight="1" x14ac:dyDescent="0.25">
      <c r="A12" s="13" t="s">
        <v>90</v>
      </c>
      <c r="B12" s="13" t="s">
        <v>56</v>
      </c>
      <c r="C12" s="13" t="s">
        <v>188</v>
      </c>
      <c r="D12" s="13" t="s">
        <v>189</v>
      </c>
      <c r="E12" s="13" t="s">
        <v>209</v>
      </c>
      <c r="F12" s="13" t="s">
        <v>210</v>
      </c>
      <c r="G12" s="13" t="s">
        <v>12</v>
      </c>
      <c r="H12" s="13">
        <v>233</v>
      </c>
      <c r="I12" s="27">
        <f>H12/340</f>
        <v>0.68529411764705883</v>
      </c>
      <c r="J12" s="13">
        <v>15</v>
      </c>
    </row>
    <row r="13" spans="1:10" ht="20.100000000000001" customHeight="1" x14ac:dyDescent="0.25">
      <c r="A13" s="13" t="s">
        <v>227</v>
      </c>
      <c r="B13" s="13" t="s">
        <v>37</v>
      </c>
      <c r="C13" s="13" t="s">
        <v>201</v>
      </c>
      <c r="D13" s="13" t="s">
        <v>202</v>
      </c>
      <c r="E13" s="13" t="s">
        <v>203</v>
      </c>
      <c r="F13" s="13" t="s">
        <v>204</v>
      </c>
      <c r="G13" s="13" t="s">
        <v>12</v>
      </c>
      <c r="H13" s="13">
        <v>230</v>
      </c>
      <c r="I13" s="27">
        <f>H13/340</f>
        <v>0.67647058823529416</v>
      </c>
      <c r="J13" s="13">
        <v>15</v>
      </c>
    </row>
    <row r="14" spans="1:10" ht="20.100000000000001" customHeight="1" x14ac:dyDescent="0.25">
      <c r="A14" s="17" t="s">
        <v>228</v>
      </c>
      <c r="B14" s="13" t="s">
        <v>216</v>
      </c>
      <c r="C14" s="13" t="s">
        <v>217</v>
      </c>
      <c r="D14" s="13" t="s">
        <v>218</v>
      </c>
      <c r="E14" s="13" t="s">
        <v>219</v>
      </c>
      <c r="F14" s="15">
        <v>52264</v>
      </c>
      <c r="G14" s="13" t="s">
        <v>12</v>
      </c>
      <c r="H14" s="13">
        <v>227.5</v>
      </c>
      <c r="I14" s="27">
        <f>H14/340</f>
        <v>0.66911764705882348</v>
      </c>
      <c r="J14" s="13">
        <v>15</v>
      </c>
    </row>
    <row r="15" spans="1:10" ht="20.100000000000001" customHeight="1" x14ac:dyDescent="0.25">
      <c r="A15" s="13" t="s">
        <v>85</v>
      </c>
      <c r="B15" s="13" t="s">
        <v>211</v>
      </c>
      <c r="C15" s="13" t="s">
        <v>212</v>
      </c>
      <c r="D15" s="13" t="s">
        <v>213</v>
      </c>
      <c r="E15" s="13" t="s">
        <v>214</v>
      </c>
      <c r="F15" s="13" t="s">
        <v>215</v>
      </c>
      <c r="G15" s="13" t="s">
        <v>13</v>
      </c>
      <c r="H15" s="13">
        <v>215</v>
      </c>
      <c r="I15" s="27">
        <f>H15/340</f>
        <v>0.63235294117647056</v>
      </c>
      <c r="J15" s="13">
        <v>14</v>
      </c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7544-AE33-4E9B-8393-246F0C97E114}">
  <dimension ref="A1:J12"/>
  <sheetViews>
    <sheetView workbookViewId="0">
      <selection activeCell="A12" sqref="A12"/>
    </sheetView>
  </sheetViews>
  <sheetFormatPr defaultRowHeight="15" x14ac:dyDescent="0.25"/>
  <cols>
    <col min="3" max="3" width="21.140625" customWidth="1"/>
    <col min="5" max="5" width="24" customWidth="1"/>
    <col min="9" max="9" width="9.140625" style="29"/>
  </cols>
  <sheetData>
    <row r="1" spans="1:10" ht="18.75" x14ac:dyDescent="0.3">
      <c r="A1" s="2" t="s">
        <v>16</v>
      </c>
    </row>
    <row r="2" spans="1:10" ht="18.75" x14ac:dyDescent="0.3">
      <c r="A2" s="2" t="s">
        <v>10</v>
      </c>
    </row>
    <row r="3" spans="1:10" ht="18.75" x14ac:dyDescent="0.3">
      <c r="A3" s="2" t="s">
        <v>55</v>
      </c>
    </row>
    <row r="4" spans="1:10" ht="18.75" x14ac:dyDescent="0.3">
      <c r="A4" s="2" t="s">
        <v>91</v>
      </c>
    </row>
    <row r="5" spans="1:10" ht="18.75" x14ac:dyDescent="0.3">
      <c r="A5" s="2" t="s">
        <v>61</v>
      </c>
    </row>
    <row r="6" spans="1:10" ht="18.75" x14ac:dyDescent="0.3">
      <c r="A6" s="2" t="s">
        <v>52</v>
      </c>
    </row>
    <row r="7" spans="1:10" ht="18.75" x14ac:dyDescent="0.3">
      <c r="A7" s="2" t="s">
        <v>57</v>
      </c>
    </row>
    <row r="10" spans="1:10" ht="15.75" x14ac:dyDescent="0.25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3" t="s">
        <v>6</v>
      </c>
      <c r="H10" s="3" t="s">
        <v>7</v>
      </c>
      <c r="I10" s="33" t="s">
        <v>8</v>
      </c>
      <c r="J10" s="3" t="s">
        <v>9</v>
      </c>
    </row>
    <row r="11" spans="1:10" ht="20.100000000000001" customHeight="1" x14ac:dyDescent="0.25">
      <c r="A11" s="13" t="s">
        <v>84</v>
      </c>
      <c r="B11" s="13" t="s">
        <v>31</v>
      </c>
      <c r="C11" s="13" t="s">
        <v>205</v>
      </c>
      <c r="D11" s="13" t="s">
        <v>206</v>
      </c>
      <c r="E11" s="13" t="s">
        <v>207</v>
      </c>
      <c r="F11" s="13" t="s">
        <v>208</v>
      </c>
      <c r="G11" s="13" t="s">
        <v>12</v>
      </c>
      <c r="H11" s="13">
        <v>236</v>
      </c>
      <c r="I11" s="27">
        <f>H11/340</f>
        <v>0.69411764705882351</v>
      </c>
      <c r="J11" s="13">
        <v>15</v>
      </c>
    </row>
    <row r="12" spans="1:10" ht="20.100000000000001" customHeight="1" x14ac:dyDescent="0.25">
      <c r="A12" s="13" t="s">
        <v>90</v>
      </c>
      <c r="B12" s="13" t="s">
        <v>56</v>
      </c>
      <c r="C12" s="13" t="s">
        <v>188</v>
      </c>
      <c r="D12" s="13" t="s">
        <v>189</v>
      </c>
      <c r="E12" s="13" t="s">
        <v>209</v>
      </c>
      <c r="F12" s="13" t="s">
        <v>210</v>
      </c>
      <c r="G12" s="13" t="s">
        <v>12</v>
      </c>
      <c r="H12" s="13">
        <v>235</v>
      </c>
      <c r="I12" s="27">
        <f>H12/340</f>
        <v>0.69117647058823528</v>
      </c>
      <c r="J12" s="13">
        <v>15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FBE8-9C38-43CD-848F-E137A0F83EA9}">
  <dimension ref="A1:J13"/>
  <sheetViews>
    <sheetView workbookViewId="0">
      <selection activeCell="J11" sqref="J11"/>
    </sheetView>
  </sheetViews>
  <sheetFormatPr defaultRowHeight="15" x14ac:dyDescent="0.25"/>
  <cols>
    <col min="2" max="2" width="8.42578125" customWidth="1"/>
    <col min="3" max="3" width="18.85546875" customWidth="1"/>
    <col min="5" max="5" width="21.140625" customWidth="1"/>
  </cols>
  <sheetData>
    <row r="1" spans="1:10" ht="18.75" x14ac:dyDescent="0.3">
      <c r="A1" s="2" t="s">
        <v>16</v>
      </c>
      <c r="I1" s="29"/>
    </row>
    <row r="2" spans="1:10" ht="18.75" x14ac:dyDescent="0.3">
      <c r="A2" s="2" t="s">
        <v>10</v>
      </c>
      <c r="I2" s="29"/>
    </row>
    <row r="3" spans="1:10" ht="18.75" x14ac:dyDescent="0.3">
      <c r="A3" s="2" t="s">
        <v>55</v>
      </c>
      <c r="I3" s="29"/>
    </row>
    <row r="4" spans="1:10" ht="18.75" x14ac:dyDescent="0.3">
      <c r="A4" s="2" t="s">
        <v>91</v>
      </c>
      <c r="I4" s="29"/>
    </row>
    <row r="5" spans="1:10" ht="18.75" x14ac:dyDescent="0.3">
      <c r="A5" s="2" t="s">
        <v>220</v>
      </c>
      <c r="I5" s="29"/>
    </row>
    <row r="6" spans="1:10" ht="18.75" x14ac:dyDescent="0.3">
      <c r="A6" s="2" t="s">
        <v>52</v>
      </c>
      <c r="I6" s="29"/>
    </row>
    <row r="7" spans="1:10" ht="18.75" x14ac:dyDescent="0.3">
      <c r="A7" s="2" t="s">
        <v>57</v>
      </c>
      <c r="I7" s="29"/>
    </row>
    <row r="8" spans="1:10" x14ac:dyDescent="0.25">
      <c r="I8" s="29"/>
    </row>
    <row r="9" spans="1:10" x14ac:dyDescent="0.25">
      <c r="I9" s="29"/>
    </row>
    <row r="10" spans="1:10" ht="20.100000000000001" customHeight="1" x14ac:dyDescent="0.25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3" t="s">
        <v>6</v>
      </c>
      <c r="H10" s="3" t="s">
        <v>7</v>
      </c>
      <c r="I10" s="33" t="s">
        <v>8</v>
      </c>
      <c r="J10" s="3" t="s">
        <v>9</v>
      </c>
    </row>
    <row r="11" spans="1:10" ht="20.100000000000001" customHeight="1" x14ac:dyDescent="0.25">
      <c r="A11" s="13" t="s">
        <v>81</v>
      </c>
      <c r="B11" s="13"/>
      <c r="C11" s="13" t="s">
        <v>73</v>
      </c>
      <c r="D11" s="13" t="s">
        <v>74</v>
      </c>
      <c r="E11" s="13" t="s">
        <v>75</v>
      </c>
      <c r="F11" s="13" t="s">
        <v>76</v>
      </c>
      <c r="G11" s="13" t="s">
        <v>14</v>
      </c>
      <c r="H11" s="13">
        <v>231</v>
      </c>
      <c r="I11" s="27">
        <f>H11/340</f>
        <v>0.67941176470588238</v>
      </c>
      <c r="J11" s="13">
        <v>15</v>
      </c>
    </row>
    <row r="12" spans="1:10" ht="20.100000000000001" customHeight="1" x14ac:dyDescent="0.25">
      <c r="A12" s="13"/>
      <c r="B12" s="13"/>
      <c r="C12" s="13"/>
      <c r="D12" s="13"/>
      <c r="E12" s="13"/>
      <c r="F12" s="13"/>
      <c r="G12" s="13"/>
      <c r="H12" s="13"/>
      <c r="I12" s="27"/>
      <c r="J12" s="13"/>
    </row>
    <row r="13" spans="1:10" x14ac:dyDescent="0.25">
      <c r="I13" s="29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F43BC-8409-4BF2-B941-D3AC31762EE9}">
  <dimension ref="A1:J13"/>
  <sheetViews>
    <sheetView tabSelected="1" workbookViewId="0">
      <selection activeCell="A11" sqref="A11"/>
    </sheetView>
  </sheetViews>
  <sheetFormatPr defaultRowHeight="15" x14ac:dyDescent="0.25"/>
  <cols>
    <col min="3" max="3" width="14" customWidth="1"/>
    <col min="5" max="5" width="21.7109375" customWidth="1"/>
  </cols>
  <sheetData>
    <row r="1" spans="1:10" ht="18.75" x14ac:dyDescent="0.3">
      <c r="A1" s="2" t="s">
        <v>16</v>
      </c>
      <c r="I1" s="29"/>
    </row>
    <row r="2" spans="1:10" ht="18.75" x14ac:dyDescent="0.3">
      <c r="A2" s="2" t="s">
        <v>10</v>
      </c>
      <c r="I2" s="29"/>
    </row>
    <row r="3" spans="1:10" ht="18.75" x14ac:dyDescent="0.3">
      <c r="A3" s="2" t="s">
        <v>55</v>
      </c>
      <c r="I3" s="29"/>
    </row>
    <row r="4" spans="1:10" ht="18.75" x14ac:dyDescent="0.3">
      <c r="A4" s="2" t="s">
        <v>91</v>
      </c>
      <c r="I4" s="29"/>
    </row>
    <row r="5" spans="1:10" ht="18.75" x14ac:dyDescent="0.3">
      <c r="A5" s="2" t="s">
        <v>221</v>
      </c>
      <c r="I5" s="29"/>
    </row>
    <row r="6" spans="1:10" ht="18.75" x14ac:dyDescent="0.3">
      <c r="A6" s="2" t="s">
        <v>224</v>
      </c>
      <c r="I6" s="29"/>
    </row>
    <row r="7" spans="1:10" ht="18.75" x14ac:dyDescent="0.3">
      <c r="A7" s="2" t="s">
        <v>57</v>
      </c>
      <c r="I7" s="29"/>
    </row>
    <row r="8" spans="1:10" x14ac:dyDescent="0.25">
      <c r="I8" s="29"/>
    </row>
    <row r="9" spans="1:10" x14ac:dyDescent="0.25">
      <c r="I9" s="29"/>
    </row>
    <row r="10" spans="1:10" ht="20.100000000000001" customHeight="1" x14ac:dyDescent="0.25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3" t="s">
        <v>6</v>
      </c>
      <c r="H10" s="3" t="s">
        <v>7</v>
      </c>
      <c r="I10" s="33" t="s">
        <v>8</v>
      </c>
      <c r="J10" s="3" t="s">
        <v>9</v>
      </c>
    </row>
    <row r="11" spans="1:10" ht="20.100000000000001" customHeight="1" x14ac:dyDescent="0.25">
      <c r="A11" s="13" t="s">
        <v>81</v>
      </c>
      <c r="B11" s="13" t="s">
        <v>27</v>
      </c>
      <c r="C11" s="13" t="s">
        <v>184</v>
      </c>
      <c r="D11" s="13" t="s">
        <v>185</v>
      </c>
      <c r="E11" s="13" t="s">
        <v>186</v>
      </c>
      <c r="F11" s="13" t="s">
        <v>187</v>
      </c>
      <c r="G11" s="13" t="s">
        <v>14</v>
      </c>
      <c r="H11" s="13">
        <v>239.5</v>
      </c>
      <c r="I11" s="27">
        <v>0.68430000000000002</v>
      </c>
      <c r="J11" s="13">
        <v>14</v>
      </c>
    </row>
    <row r="12" spans="1:10" ht="20.100000000000001" customHeight="1" x14ac:dyDescent="0.25">
      <c r="A12" s="13"/>
      <c r="B12" s="13"/>
      <c r="C12" s="13"/>
      <c r="D12" s="13"/>
      <c r="E12" s="13"/>
      <c r="F12" s="13"/>
      <c r="G12" s="13"/>
      <c r="H12" s="13"/>
      <c r="I12" s="27"/>
      <c r="J12" s="13"/>
    </row>
    <row r="13" spans="1:10" x14ac:dyDescent="0.25">
      <c r="I13" s="2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topLeftCell="A2" workbookViewId="0">
      <selection activeCell="A17" sqref="A17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29" bestFit="1" customWidth="1"/>
    <col min="11" max="11" width="12.140625" customWidth="1"/>
  </cols>
  <sheetData>
    <row r="1" spans="1:12" ht="18.75" x14ac:dyDescent="0.3">
      <c r="A1" s="2" t="s">
        <v>16</v>
      </c>
    </row>
    <row r="2" spans="1:12" ht="18.75" x14ac:dyDescent="0.3">
      <c r="A2" s="2" t="s">
        <v>10</v>
      </c>
    </row>
    <row r="3" spans="1:12" ht="18.75" x14ac:dyDescent="0.3">
      <c r="A3" s="2" t="s">
        <v>55</v>
      </c>
    </row>
    <row r="4" spans="1:12" ht="18.75" x14ac:dyDescent="0.3">
      <c r="A4" s="2" t="s">
        <v>91</v>
      </c>
    </row>
    <row r="5" spans="1:12" ht="18.75" x14ac:dyDescent="0.3">
      <c r="A5" s="2" t="s">
        <v>17</v>
      </c>
    </row>
    <row r="6" spans="1:12" ht="18.75" x14ac:dyDescent="0.3">
      <c r="A6" s="2" t="s">
        <v>18</v>
      </c>
    </row>
    <row r="7" spans="1:12" ht="18.75" x14ac:dyDescent="0.3">
      <c r="A7" s="2" t="s">
        <v>64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30"/>
      <c r="J9" s="1"/>
    </row>
    <row r="10" spans="1:12" ht="15.75" x14ac:dyDescent="0.25">
      <c r="A10" s="5" t="s">
        <v>63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1" t="s">
        <v>8</v>
      </c>
      <c r="J10" s="5" t="s">
        <v>9</v>
      </c>
    </row>
    <row r="11" spans="1:12" ht="20.100000000000001" customHeight="1" x14ac:dyDescent="0.25">
      <c r="A11" s="13" t="s">
        <v>84</v>
      </c>
      <c r="B11" s="13" t="s">
        <v>29</v>
      </c>
      <c r="C11" s="13" t="s">
        <v>102</v>
      </c>
      <c r="D11" s="13" t="s">
        <v>103</v>
      </c>
      <c r="E11" s="13" t="s">
        <v>104</v>
      </c>
      <c r="F11" s="13" t="s">
        <v>105</v>
      </c>
      <c r="G11" s="13" t="s">
        <v>12</v>
      </c>
      <c r="H11" s="15">
        <v>166.5</v>
      </c>
      <c r="I11" s="32">
        <f>H11/240</f>
        <v>0.69374999999999998</v>
      </c>
      <c r="J11" s="15">
        <v>72</v>
      </c>
    </row>
    <row r="12" spans="1:12" ht="20.100000000000001" customHeight="1" x14ac:dyDescent="0.25">
      <c r="A12" s="13" t="s">
        <v>81</v>
      </c>
      <c r="B12" s="13" t="s">
        <v>36</v>
      </c>
      <c r="C12" s="13" t="s">
        <v>118</v>
      </c>
      <c r="D12" s="13" t="s">
        <v>119</v>
      </c>
      <c r="E12" s="13" t="s">
        <v>120</v>
      </c>
      <c r="F12" s="13" t="s">
        <v>121</v>
      </c>
      <c r="G12" s="13" t="s">
        <v>14</v>
      </c>
      <c r="H12" s="15">
        <v>165</v>
      </c>
      <c r="I12" s="32">
        <f>H12/240</f>
        <v>0.6875</v>
      </c>
      <c r="J12" s="15">
        <v>69</v>
      </c>
    </row>
    <row r="13" spans="1:12" ht="20.100000000000001" customHeight="1" x14ac:dyDescent="0.25">
      <c r="A13" s="13" t="s">
        <v>82</v>
      </c>
      <c r="B13" s="13" t="s">
        <v>35</v>
      </c>
      <c r="C13" s="13" t="s">
        <v>111</v>
      </c>
      <c r="D13" s="13" t="s">
        <v>112</v>
      </c>
      <c r="E13" s="13" t="s">
        <v>113</v>
      </c>
      <c r="F13" s="13" t="s">
        <v>114</v>
      </c>
      <c r="G13" s="13" t="s">
        <v>14</v>
      </c>
      <c r="H13" s="15">
        <v>155</v>
      </c>
      <c r="I13" s="32">
        <f>H13/240</f>
        <v>0.64583333333333337</v>
      </c>
      <c r="J13" s="15">
        <v>67</v>
      </c>
      <c r="L13" t="s">
        <v>78</v>
      </c>
    </row>
    <row r="14" spans="1:12" ht="20.100000000000001" customHeight="1" x14ac:dyDescent="0.25">
      <c r="A14" s="13" t="s">
        <v>83</v>
      </c>
      <c r="B14" s="13" t="s">
        <v>49</v>
      </c>
      <c r="C14" s="13" t="s">
        <v>94</v>
      </c>
      <c r="D14" s="13" t="s">
        <v>95</v>
      </c>
      <c r="E14" s="13" t="s">
        <v>96</v>
      </c>
      <c r="F14" s="13" t="s">
        <v>97</v>
      </c>
      <c r="G14" s="13" t="s">
        <v>14</v>
      </c>
      <c r="H14" s="15">
        <v>155</v>
      </c>
      <c r="I14" s="32">
        <f>H14/240</f>
        <v>0.64583333333333337</v>
      </c>
      <c r="J14" s="15">
        <v>65</v>
      </c>
    </row>
    <row r="15" spans="1:12" ht="20.100000000000001" customHeight="1" x14ac:dyDescent="0.25">
      <c r="A15" s="13" t="s">
        <v>79</v>
      </c>
      <c r="B15" s="13" t="s">
        <v>48</v>
      </c>
      <c r="C15" s="13" t="s">
        <v>98</v>
      </c>
      <c r="D15" s="13" t="s">
        <v>99</v>
      </c>
      <c r="E15" s="13" t="s">
        <v>100</v>
      </c>
      <c r="F15" s="13" t="s">
        <v>101</v>
      </c>
      <c r="G15" s="13" t="s">
        <v>13</v>
      </c>
      <c r="H15" s="15">
        <v>168</v>
      </c>
      <c r="I15" s="32">
        <f>H15/240</f>
        <v>0.7</v>
      </c>
      <c r="J15" s="15">
        <v>70</v>
      </c>
    </row>
    <row r="16" spans="1:12" ht="20.100000000000001" customHeight="1" x14ac:dyDescent="0.25">
      <c r="A16" s="13" t="s">
        <v>86</v>
      </c>
      <c r="B16" s="13" t="s">
        <v>106</v>
      </c>
      <c r="C16" s="13" t="s">
        <v>107</v>
      </c>
      <c r="D16" s="13" t="s">
        <v>108</v>
      </c>
      <c r="E16" s="13" t="s">
        <v>109</v>
      </c>
      <c r="F16" s="13" t="s">
        <v>110</v>
      </c>
      <c r="G16" s="13" t="s">
        <v>13</v>
      </c>
      <c r="H16" s="15">
        <v>161.5</v>
      </c>
      <c r="I16" s="32">
        <f>H16/240</f>
        <v>0.67291666666666672</v>
      </c>
      <c r="J16" s="15">
        <v>69</v>
      </c>
    </row>
    <row r="17" spans="1:10" ht="20.100000000000001" customHeight="1" x14ac:dyDescent="0.25">
      <c r="A17" s="13" t="s">
        <v>80</v>
      </c>
      <c r="B17" s="13" t="s">
        <v>25</v>
      </c>
      <c r="C17" s="13" t="s">
        <v>122</v>
      </c>
      <c r="D17" s="13" t="s">
        <v>123</v>
      </c>
      <c r="E17" s="13" t="s">
        <v>124</v>
      </c>
      <c r="F17" s="13" t="s">
        <v>125</v>
      </c>
      <c r="G17" s="13" t="s">
        <v>13</v>
      </c>
      <c r="H17" s="15">
        <v>154.5</v>
      </c>
      <c r="I17" s="32">
        <f>H17/240</f>
        <v>0.64375000000000004</v>
      </c>
      <c r="J17" s="15">
        <v>66</v>
      </c>
    </row>
    <row r="18" spans="1:10" ht="20.100000000000001" customHeight="1" x14ac:dyDescent="0.25">
      <c r="A18" s="13"/>
      <c r="B18" s="13"/>
      <c r="C18" s="13"/>
      <c r="D18" s="13"/>
      <c r="E18" s="13"/>
      <c r="F18" s="13"/>
      <c r="G18" s="13"/>
      <c r="H18" s="15"/>
      <c r="I18" s="32"/>
      <c r="J18" s="15"/>
    </row>
    <row r="19" spans="1:10" ht="20.100000000000001" customHeight="1" x14ac:dyDescent="0.25">
      <c r="A19" s="13"/>
      <c r="B19" s="13"/>
      <c r="C19" s="13"/>
      <c r="D19" s="13"/>
      <c r="E19" s="13"/>
      <c r="F19" s="13"/>
      <c r="G19" s="13"/>
      <c r="H19" s="15"/>
      <c r="I19" s="32"/>
      <c r="J19" s="15"/>
    </row>
    <row r="20" spans="1:10" ht="20.100000000000001" customHeight="1" x14ac:dyDescent="0.25">
      <c r="A20" s="12"/>
      <c r="B20" s="13"/>
      <c r="C20" s="13"/>
      <c r="D20" s="13"/>
      <c r="E20" s="13"/>
      <c r="F20" s="13"/>
      <c r="G20" s="13"/>
      <c r="H20" s="15"/>
      <c r="I20" s="32"/>
      <c r="J20" s="15"/>
    </row>
    <row r="21" spans="1:10" ht="20.100000000000001" customHeight="1" x14ac:dyDescent="0.25">
      <c r="A21" s="13"/>
      <c r="B21" s="13"/>
      <c r="C21" s="13"/>
      <c r="D21" s="13"/>
      <c r="E21" s="13"/>
      <c r="F21" s="13"/>
      <c r="G21" s="13"/>
      <c r="H21" s="15"/>
      <c r="I21" s="32"/>
      <c r="J21" s="15"/>
    </row>
  </sheetData>
  <sortState xmlns:xlrd2="http://schemas.microsoft.com/office/spreadsheetml/2017/richdata2" ref="A11:J17">
    <sortCondition ref="G11:G17" customList="Gold,Silver,Bronze"/>
    <sortCondition descending="1" ref="H11:H17"/>
    <sortCondition descending="1" ref="J11:J17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workbookViewId="0">
      <selection activeCell="A4" sqref="A4"/>
    </sheetView>
  </sheetViews>
  <sheetFormatPr defaultRowHeight="15" x14ac:dyDescent="0.25"/>
  <cols>
    <col min="3" max="3" width="23.140625" customWidth="1"/>
    <col min="5" max="5" width="21" customWidth="1"/>
    <col min="9" max="9" width="9.140625" style="29"/>
  </cols>
  <sheetData>
    <row r="1" spans="1:10" ht="18.75" x14ac:dyDescent="0.3">
      <c r="A1" s="2" t="s">
        <v>16</v>
      </c>
    </row>
    <row r="2" spans="1:10" ht="18.75" x14ac:dyDescent="0.3">
      <c r="A2" s="2" t="s">
        <v>19</v>
      </c>
    </row>
    <row r="3" spans="1:10" ht="18.75" x14ac:dyDescent="0.3">
      <c r="A3" s="2" t="s">
        <v>55</v>
      </c>
    </row>
    <row r="4" spans="1:10" ht="18.75" x14ac:dyDescent="0.3">
      <c r="A4" s="2" t="s">
        <v>91</v>
      </c>
    </row>
    <row r="5" spans="1:10" ht="18.75" x14ac:dyDescent="0.3">
      <c r="A5" s="2" t="s">
        <v>65</v>
      </c>
    </row>
    <row r="6" spans="1:10" ht="18.75" x14ac:dyDescent="0.3">
      <c r="A6" s="2" t="s">
        <v>18</v>
      </c>
    </row>
    <row r="7" spans="1:10" ht="18.75" x14ac:dyDescent="0.3">
      <c r="A7" s="2" t="s">
        <v>148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30"/>
      <c r="J9" s="1"/>
    </row>
    <row r="10" spans="1:10" ht="15.75" x14ac:dyDescent="0.25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3" t="s">
        <v>6</v>
      </c>
      <c r="H10" s="3" t="s">
        <v>7</v>
      </c>
      <c r="I10" s="33" t="s">
        <v>8</v>
      </c>
      <c r="J10" s="3" t="s">
        <v>9</v>
      </c>
    </row>
    <row r="11" spans="1:10" ht="20.100000000000001" customHeight="1" x14ac:dyDescent="0.25">
      <c r="A11" s="13" t="s">
        <v>87</v>
      </c>
      <c r="B11" s="13" t="s">
        <v>50</v>
      </c>
      <c r="C11" s="13" t="s">
        <v>130</v>
      </c>
      <c r="D11" s="13" t="s">
        <v>131</v>
      </c>
      <c r="E11" s="13" t="s">
        <v>132</v>
      </c>
      <c r="F11" s="13" t="s">
        <v>133</v>
      </c>
      <c r="G11" s="13" t="s">
        <v>14</v>
      </c>
      <c r="H11" s="13">
        <v>170</v>
      </c>
      <c r="I11" s="27">
        <f>H11/240</f>
        <v>0.70833333333333337</v>
      </c>
      <c r="J11" s="13">
        <v>41.5</v>
      </c>
    </row>
    <row r="12" spans="1:10" ht="20.100000000000001" customHeight="1" x14ac:dyDescent="0.25">
      <c r="A12" s="13" t="s">
        <v>82</v>
      </c>
      <c r="B12" s="15">
        <v>18</v>
      </c>
      <c r="C12" s="13" t="s">
        <v>126</v>
      </c>
      <c r="D12" s="13" t="s">
        <v>127</v>
      </c>
      <c r="E12" s="13" t="s">
        <v>128</v>
      </c>
      <c r="F12" s="13" t="s">
        <v>129</v>
      </c>
      <c r="G12" s="13" t="s">
        <v>14</v>
      </c>
      <c r="H12" s="13">
        <v>165</v>
      </c>
      <c r="I12" s="27">
        <f>H12/240</f>
        <v>0.6875</v>
      </c>
      <c r="J12" s="13">
        <v>40.5</v>
      </c>
    </row>
    <row r="13" spans="1:10" ht="20.100000000000001" customHeight="1" x14ac:dyDescent="0.25">
      <c r="A13" s="13" t="s">
        <v>83</v>
      </c>
      <c r="B13" s="13" t="s">
        <v>26</v>
      </c>
      <c r="C13" s="13" t="s">
        <v>134</v>
      </c>
      <c r="D13" s="13" t="s">
        <v>135</v>
      </c>
      <c r="E13" s="13" t="s">
        <v>136</v>
      </c>
      <c r="F13" s="13" t="s">
        <v>137</v>
      </c>
      <c r="G13" s="13" t="s">
        <v>14</v>
      </c>
      <c r="H13" s="13">
        <v>159.5</v>
      </c>
      <c r="I13" s="27">
        <f>H13/240</f>
        <v>0.6645833333333333</v>
      </c>
      <c r="J13" s="13">
        <v>38.5</v>
      </c>
    </row>
    <row r="14" spans="1:10" ht="20.100000000000001" customHeight="1" x14ac:dyDescent="0.25">
      <c r="A14" s="13" t="s">
        <v>88</v>
      </c>
      <c r="B14" s="13" t="s">
        <v>34</v>
      </c>
      <c r="C14" s="13" t="s">
        <v>130</v>
      </c>
      <c r="D14" s="13" t="s">
        <v>131</v>
      </c>
      <c r="E14" s="13" t="s">
        <v>146</v>
      </c>
      <c r="F14" s="13" t="s">
        <v>147</v>
      </c>
      <c r="G14" s="13" t="s">
        <v>14</v>
      </c>
      <c r="H14" s="13">
        <v>159</v>
      </c>
      <c r="I14" s="27">
        <f>H14/240</f>
        <v>0.66249999999999998</v>
      </c>
      <c r="J14" s="13">
        <v>39</v>
      </c>
    </row>
    <row r="15" spans="1:10" ht="20.100000000000001" customHeight="1" x14ac:dyDescent="0.25">
      <c r="A15" s="13" t="s">
        <v>89</v>
      </c>
      <c r="B15" s="13" t="s">
        <v>43</v>
      </c>
      <c r="C15" s="13" t="s">
        <v>138</v>
      </c>
      <c r="D15" s="13" t="s">
        <v>139</v>
      </c>
      <c r="E15" s="13" t="s">
        <v>140</v>
      </c>
      <c r="F15" s="13" t="s">
        <v>141</v>
      </c>
      <c r="G15" s="13" t="s">
        <v>14</v>
      </c>
      <c r="H15" s="13">
        <v>153</v>
      </c>
      <c r="I15" s="27">
        <f>H15/240</f>
        <v>0.63749999999999996</v>
      </c>
      <c r="J15" s="13">
        <v>37.5</v>
      </c>
    </row>
    <row r="16" spans="1:10" ht="20.100000000000001" customHeight="1" x14ac:dyDescent="0.25">
      <c r="A16" s="13" t="s">
        <v>222</v>
      </c>
      <c r="B16" s="13" t="s">
        <v>33</v>
      </c>
      <c r="C16" s="13" t="s">
        <v>142</v>
      </c>
      <c r="D16" s="13" t="s">
        <v>143</v>
      </c>
      <c r="E16" s="13" t="s">
        <v>144</v>
      </c>
      <c r="F16" s="13" t="s">
        <v>145</v>
      </c>
      <c r="G16" s="13" t="s">
        <v>14</v>
      </c>
      <c r="H16" s="13">
        <v>150</v>
      </c>
      <c r="I16" s="27">
        <f>H16/240</f>
        <v>0.625</v>
      </c>
      <c r="J16" s="13">
        <v>38</v>
      </c>
    </row>
    <row r="17" spans="1:10" ht="20.100000000000001" customHeight="1" x14ac:dyDescent="0.25">
      <c r="A17" s="13" t="s">
        <v>85</v>
      </c>
      <c r="B17" s="13" t="s">
        <v>25</v>
      </c>
      <c r="C17" s="13" t="s">
        <v>122</v>
      </c>
      <c r="D17" s="13" t="s">
        <v>123</v>
      </c>
      <c r="E17" s="13" t="s">
        <v>124</v>
      </c>
      <c r="F17" s="13" t="s">
        <v>125</v>
      </c>
      <c r="G17" s="13" t="s">
        <v>13</v>
      </c>
      <c r="H17" s="13">
        <v>149</v>
      </c>
      <c r="I17" s="27">
        <f>H17/240</f>
        <v>0.62083333333333335</v>
      </c>
      <c r="J17" s="13">
        <v>36.5</v>
      </c>
    </row>
  </sheetData>
  <sortState xmlns:xlrd2="http://schemas.microsoft.com/office/spreadsheetml/2017/richdata2" ref="A11:J17">
    <sortCondition ref="G11:G17" customList="Gold,Silver,Bronze"/>
    <sortCondition descending="1" ref="H11:H17"/>
    <sortCondition descending="1" ref="J11:J17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"/>
  <sheetViews>
    <sheetView topLeftCell="A2" workbookViewId="0">
      <selection activeCell="G12" sqref="G12"/>
    </sheetView>
  </sheetViews>
  <sheetFormatPr defaultRowHeight="15" x14ac:dyDescent="0.25"/>
  <cols>
    <col min="3" max="3" width="19.140625" customWidth="1"/>
    <col min="5" max="5" width="24" customWidth="1"/>
    <col min="8" max="8" width="9.140625" style="8"/>
    <col min="9" max="9" width="9.140625" style="29"/>
  </cols>
  <sheetData>
    <row r="1" spans="1:10" ht="18.75" x14ac:dyDescent="0.3">
      <c r="A1" s="2" t="s">
        <v>16</v>
      </c>
    </row>
    <row r="2" spans="1:10" ht="18.75" x14ac:dyDescent="0.3">
      <c r="A2" s="2" t="s">
        <v>19</v>
      </c>
    </row>
    <row r="3" spans="1:10" ht="18.75" x14ac:dyDescent="0.3">
      <c r="A3" s="2" t="s">
        <v>55</v>
      </c>
    </row>
    <row r="4" spans="1:10" ht="18.75" x14ac:dyDescent="0.3">
      <c r="A4" s="2" t="s">
        <v>91</v>
      </c>
    </row>
    <row r="5" spans="1:10" ht="18.75" x14ac:dyDescent="0.3">
      <c r="A5" s="2" t="s">
        <v>21</v>
      </c>
    </row>
    <row r="6" spans="1:10" ht="18.75" x14ac:dyDescent="0.3">
      <c r="A6" s="2" t="s">
        <v>20</v>
      </c>
    </row>
    <row r="7" spans="1:10" ht="18.75" x14ac:dyDescent="0.3">
      <c r="A7" s="2" t="s">
        <v>64</v>
      </c>
    </row>
    <row r="9" spans="1:10" x14ac:dyDescent="0.25">
      <c r="A9" s="1"/>
      <c r="B9" s="1"/>
      <c r="C9" s="1"/>
      <c r="D9" s="1"/>
      <c r="E9" s="1"/>
      <c r="F9" s="1"/>
      <c r="G9" s="1"/>
      <c r="H9" s="9"/>
      <c r="I9" s="30"/>
      <c r="J9" s="1"/>
    </row>
    <row r="10" spans="1:10" ht="15.75" x14ac:dyDescent="0.25">
      <c r="A10" s="3" t="s">
        <v>63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3" t="s">
        <v>6</v>
      </c>
      <c r="H10" s="10" t="s">
        <v>7</v>
      </c>
      <c r="I10" s="33" t="s">
        <v>8</v>
      </c>
      <c r="J10" s="7" t="s">
        <v>9</v>
      </c>
    </row>
    <row r="11" spans="1:10" ht="20.100000000000001" customHeight="1" x14ac:dyDescent="0.25">
      <c r="A11" s="13" t="s">
        <v>87</v>
      </c>
      <c r="B11" s="13" t="s">
        <v>39</v>
      </c>
      <c r="C11" s="13" t="s">
        <v>149</v>
      </c>
      <c r="D11" s="13" t="s">
        <v>150</v>
      </c>
      <c r="E11" s="13" t="s">
        <v>151</v>
      </c>
      <c r="F11" s="13" t="s">
        <v>152</v>
      </c>
      <c r="G11" s="13" t="s">
        <v>14</v>
      </c>
      <c r="H11" s="19">
        <v>196</v>
      </c>
      <c r="I11" s="27">
        <f>H11/270</f>
        <v>0.72592592592592597</v>
      </c>
      <c r="J11" s="13">
        <v>58</v>
      </c>
    </row>
    <row r="12" spans="1:10" ht="20.100000000000001" customHeight="1" x14ac:dyDescent="0.25">
      <c r="A12" s="13" t="s">
        <v>82</v>
      </c>
      <c r="B12" s="13" t="s">
        <v>32</v>
      </c>
      <c r="C12" s="13" t="s">
        <v>130</v>
      </c>
      <c r="D12" s="13" t="s">
        <v>131</v>
      </c>
      <c r="E12" s="13" t="s">
        <v>225</v>
      </c>
      <c r="F12" s="13">
        <v>1948176</v>
      </c>
      <c r="G12" s="13" t="s">
        <v>14</v>
      </c>
      <c r="H12" s="19">
        <v>191.5</v>
      </c>
      <c r="I12" s="27">
        <f>H12/270</f>
        <v>0.70925925925925926</v>
      </c>
      <c r="J12" s="13">
        <v>57</v>
      </c>
    </row>
    <row r="13" spans="1:10" ht="20.100000000000001" customHeight="1" x14ac:dyDescent="0.25">
      <c r="A13" s="13" t="s">
        <v>83</v>
      </c>
      <c r="B13" s="13" t="s">
        <v>30</v>
      </c>
      <c r="C13" s="13" t="s">
        <v>153</v>
      </c>
      <c r="D13" s="13" t="s">
        <v>154</v>
      </c>
      <c r="E13" s="13" t="s">
        <v>155</v>
      </c>
      <c r="F13" s="13" t="s">
        <v>156</v>
      </c>
      <c r="G13" s="13" t="s">
        <v>14</v>
      </c>
      <c r="H13" s="19">
        <v>187</v>
      </c>
      <c r="I13" s="27">
        <f>H13/270</f>
        <v>0.69259259259259254</v>
      </c>
      <c r="J13" s="13">
        <v>56</v>
      </c>
    </row>
    <row r="14" spans="1:10" ht="20.100000000000001" customHeight="1" x14ac:dyDescent="0.25">
      <c r="A14" s="13" t="s">
        <v>88</v>
      </c>
      <c r="B14" s="13" t="s">
        <v>26</v>
      </c>
      <c r="C14" s="13" t="s">
        <v>134</v>
      </c>
      <c r="D14" s="13" t="s">
        <v>135</v>
      </c>
      <c r="E14" s="13" t="s">
        <v>136</v>
      </c>
      <c r="F14" s="13" t="s">
        <v>137</v>
      </c>
      <c r="G14" s="13" t="s">
        <v>14</v>
      </c>
      <c r="H14" s="19">
        <v>180.5</v>
      </c>
      <c r="I14" s="27">
        <f>H14/270</f>
        <v>0.66851851851851851</v>
      </c>
      <c r="J14" s="13">
        <v>54</v>
      </c>
    </row>
    <row r="15" spans="1:10" ht="20.100000000000001" customHeight="1" x14ac:dyDescent="0.25">
      <c r="A15" s="13" t="s">
        <v>89</v>
      </c>
      <c r="B15" s="13" t="s">
        <v>50</v>
      </c>
      <c r="C15" s="13" t="s">
        <v>130</v>
      </c>
      <c r="D15" s="13" t="s">
        <v>131</v>
      </c>
      <c r="E15" s="13" t="s">
        <v>132</v>
      </c>
      <c r="F15" s="13" t="s">
        <v>133</v>
      </c>
      <c r="G15" s="13" t="s">
        <v>14</v>
      </c>
      <c r="H15" s="19">
        <v>174.5</v>
      </c>
      <c r="I15" s="27">
        <f>H15/270</f>
        <v>0.64629629629629626</v>
      </c>
      <c r="J15" s="13">
        <v>53</v>
      </c>
    </row>
    <row r="16" spans="1:10" ht="20.100000000000001" customHeight="1" x14ac:dyDescent="0.25">
      <c r="A16" s="13" t="s">
        <v>222</v>
      </c>
      <c r="B16" s="13" t="s">
        <v>43</v>
      </c>
      <c r="C16" s="13" t="s">
        <v>138</v>
      </c>
      <c r="D16" s="13" t="s">
        <v>139</v>
      </c>
      <c r="E16" s="13" t="s">
        <v>140</v>
      </c>
      <c r="F16" s="13" t="s">
        <v>141</v>
      </c>
      <c r="G16" s="13" t="s">
        <v>14</v>
      </c>
      <c r="H16" s="19">
        <v>173</v>
      </c>
      <c r="I16" s="27">
        <f>H16/270</f>
        <v>0.64074074074074072</v>
      </c>
      <c r="J16" s="13">
        <v>52</v>
      </c>
    </row>
    <row r="17" spans="1:10" ht="20.100000000000001" customHeight="1" x14ac:dyDescent="0.25">
      <c r="A17" s="13" t="s">
        <v>223</v>
      </c>
      <c r="B17" s="13" t="s">
        <v>33</v>
      </c>
      <c r="C17" s="13" t="s">
        <v>142</v>
      </c>
      <c r="D17" s="13" t="s">
        <v>143</v>
      </c>
      <c r="E17" s="13" t="s">
        <v>144</v>
      </c>
      <c r="F17" s="13" t="s">
        <v>145</v>
      </c>
      <c r="G17" s="13" t="s">
        <v>14</v>
      </c>
      <c r="H17" s="19">
        <v>169</v>
      </c>
      <c r="I17" s="27">
        <f>H17/270</f>
        <v>0.62592592592592589</v>
      </c>
      <c r="J17" s="19">
        <v>51</v>
      </c>
    </row>
  </sheetData>
  <sortState xmlns:xlrd2="http://schemas.microsoft.com/office/spreadsheetml/2017/richdata2" ref="A11:J17">
    <sortCondition ref="G11:G17" customList="Gold,Silver,Bronze"/>
    <sortCondition descending="1" ref="H11:H17"/>
    <sortCondition descending="1" ref="J11:J17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"/>
  <sheetViews>
    <sheetView topLeftCell="A2" workbookViewId="0">
      <selection activeCell="G19" sqref="G19"/>
    </sheetView>
  </sheetViews>
  <sheetFormatPr defaultRowHeight="15" x14ac:dyDescent="0.25"/>
  <cols>
    <col min="3" max="3" width="21.7109375" customWidth="1"/>
    <col min="5" max="5" width="24.85546875" customWidth="1"/>
    <col min="6" max="6" width="11" bestFit="1" customWidth="1"/>
    <col min="9" max="9" width="9.140625" style="29"/>
    <col min="12" max="12" width="29.28515625" customWidth="1"/>
    <col min="13" max="13" width="11.85546875" customWidth="1"/>
  </cols>
  <sheetData>
    <row r="1" spans="1:11" ht="18.75" x14ac:dyDescent="0.3">
      <c r="A1" s="2" t="s">
        <v>16</v>
      </c>
    </row>
    <row r="2" spans="1:11" ht="18.75" x14ac:dyDescent="0.3">
      <c r="A2" s="2" t="s">
        <v>10</v>
      </c>
    </row>
    <row r="3" spans="1:11" ht="18.75" x14ac:dyDescent="0.3">
      <c r="A3" s="2" t="s">
        <v>55</v>
      </c>
    </row>
    <row r="4" spans="1:11" ht="18.75" x14ac:dyDescent="0.3">
      <c r="A4" s="2" t="s">
        <v>91</v>
      </c>
    </row>
    <row r="5" spans="1:11" ht="18.75" x14ac:dyDescent="0.3">
      <c r="A5" s="2" t="s">
        <v>66</v>
      </c>
    </row>
    <row r="6" spans="1:11" ht="18.75" x14ac:dyDescent="0.3">
      <c r="A6" s="2" t="s">
        <v>15</v>
      </c>
    </row>
    <row r="7" spans="1:11" ht="18.75" x14ac:dyDescent="0.3">
      <c r="A7" s="2" t="s">
        <v>148</v>
      </c>
    </row>
    <row r="9" spans="1:11" x14ac:dyDescent="0.25">
      <c r="A9" s="1"/>
      <c r="B9" s="1"/>
      <c r="C9" s="1"/>
      <c r="D9" s="1"/>
      <c r="E9" s="1"/>
      <c r="F9" s="1"/>
      <c r="G9" s="1"/>
      <c r="H9" s="1"/>
      <c r="I9" s="30"/>
      <c r="J9" s="1"/>
    </row>
    <row r="10" spans="1:11" ht="15.75" x14ac:dyDescent="0.25">
      <c r="A10" s="5" t="s">
        <v>28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1" t="s">
        <v>8</v>
      </c>
      <c r="J10" s="5" t="s">
        <v>9</v>
      </c>
    </row>
    <row r="11" spans="1:11" ht="20.100000000000001" customHeight="1" x14ac:dyDescent="0.25">
      <c r="A11" s="13" t="s">
        <v>84</v>
      </c>
      <c r="B11" s="13" t="s">
        <v>24</v>
      </c>
      <c r="C11" s="13" t="s">
        <v>73</v>
      </c>
      <c r="D11" s="13" t="s">
        <v>74</v>
      </c>
      <c r="E11" s="13" t="s">
        <v>162</v>
      </c>
      <c r="F11" s="13" t="s">
        <v>163</v>
      </c>
      <c r="G11" s="13" t="s">
        <v>12</v>
      </c>
      <c r="H11" s="13">
        <v>190</v>
      </c>
      <c r="I11" s="27">
        <f>H11/290</f>
        <v>0.65517241379310343</v>
      </c>
      <c r="J11" s="13">
        <v>53</v>
      </c>
    </row>
    <row r="12" spans="1:11" ht="20.100000000000001" customHeight="1" x14ac:dyDescent="0.25">
      <c r="A12" s="13" t="s">
        <v>87</v>
      </c>
      <c r="B12" s="13" t="s">
        <v>39</v>
      </c>
      <c r="C12" s="13" t="s">
        <v>149</v>
      </c>
      <c r="D12" s="13" t="s">
        <v>150</v>
      </c>
      <c r="E12" s="13" t="s">
        <v>151</v>
      </c>
      <c r="F12" s="13" t="s">
        <v>152</v>
      </c>
      <c r="G12" s="13" t="s">
        <v>14</v>
      </c>
      <c r="H12" s="13">
        <v>208</v>
      </c>
      <c r="I12" s="27">
        <f>H12/290</f>
        <v>0.71724137931034482</v>
      </c>
      <c r="J12" s="13">
        <v>56</v>
      </c>
    </row>
    <row r="13" spans="1:11" ht="20.100000000000001" customHeight="1" x14ac:dyDescent="0.25">
      <c r="A13" s="13" t="s">
        <v>82</v>
      </c>
      <c r="B13" s="13" t="s">
        <v>30</v>
      </c>
      <c r="C13" s="13" t="s">
        <v>153</v>
      </c>
      <c r="D13" s="13" t="s">
        <v>154</v>
      </c>
      <c r="E13" s="13" t="s">
        <v>155</v>
      </c>
      <c r="F13" s="13" t="s">
        <v>156</v>
      </c>
      <c r="G13" s="13" t="s">
        <v>14</v>
      </c>
      <c r="H13" s="13">
        <v>191.5</v>
      </c>
      <c r="I13" s="27">
        <f>H13/290</f>
        <v>0.66034482758620694</v>
      </c>
      <c r="J13" s="13">
        <v>54</v>
      </c>
    </row>
    <row r="14" spans="1:11" ht="20.100000000000001" customHeight="1" x14ac:dyDescent="0.25">
      <c r="A14" s="13" t="s">
        <v>83</v>
      </c>
      <c r="B14" s="13" t="s">
        <v>157</v>
      </c>
      <c r="C14" s="13" t="s">
        <v>158</v>
      </c>
      <c r="D14" s="13" t="s">
        <v>159</v>
      </c>
      <c r="E14" s="13" t="s">
        <v>160</v>
      </c>
      <c r="F14" s="13" t="s">
        <v>161</v>
      </c>
      <c r="G14" s="13" t="s">
        <v>14</v>
      </c>
      <c r="H14" s="13">
        <v>183.5</v>
      </c>
      <c r="I14" s="27">
        <f>H14/290</f>
        <v>0.63275862068965516</v>
      </c>
      <c r="J14" s="13">
        <v>51</v>
      </c>
    </row>
    <row r="15" spans="1:11" ht="20.100000000000001" customHeight="1" x14ac:dyDescent="0.25">
      <c r="A15" s="13" t="s">
        <v>88</v>
      </c>
      <c r="B15" s="13" t="s">
        <v>172</v>
      </c>
      <c r="C15" s="13" t="s">
        <v>158</v>
      </c>
      <c r="D15" s="13" t="s">
        <v>159</v>
      </c>
      <c r="E15" s="13" t="s">
        <v>173</v>
      </c>
      <c r="F15" s="13" t="s">
        <v>174</v>
      </c>
      <c r="G15" s="13" t="s">
        <v>14</v>
      </c>
      <c r="H15" s="19">
        <v>171</v>
      </c>
      <c r="I15" s="27">
        <f>H15/290</f>
        <v>0.58965517241379306</v>
      </c>
      <c r="J15" s="19">
        <v>45</v>
      </c>
      <c r="K15" s="8"/>
    </row>
    <row r="16" spans="1:11" ht="20.100000000000001" customHeight="1" x14ac:dyDescent="0.25">
      <c r="A16" s="13" t="s">
        <v>89</v>
      </c>
      <c r="B16" s="13" t="s">
        <v>41</v>
      </c>
      <c r="C16" s="13" t="s">
        <v>168</v>
      </c>
      <c r="D16" s="13" t="s">
        <v>169</v>
      </c>
      <c r="E16" s="13" t="s">
        <v>170</v>
      </c>
      <c r="F16" s="13" t="s">
        <v>171</v>
      </c>
      <c r="G16" s="13" t="s">
        <v>14</v>
      </c>
      <c r="H16" s="13">
        <v>170</v>
      </c>
      <c r="I16" s="27">
        <f>H16/290</f>
        <v>0.58620689655172409</v>
      </c>
      <c r="J16" s="13">
        <v>49</v>
      </c>
    </row>
    <row r="17" spans="1:10" ht="20.100000000000001" customHeight="1" x14ac:dyDescent="0.25">
      <c r="A17" s="13" t="s">
        <v>85</v>
      </c>
      <c r="B17" s="13" t="s">
        <v>38</v>
      </c>
      <c r="C17" s="13" t="s">
        <v>164</v>
      </c>
      <c r="D17" s="13" t="s">
        <v>165</v>
      </c>
      <c r="E17" s="13" t="s">
        <v>166</v>
      </c>
      <c r="F17" s="13" t="s">
        <v>167</v>
      </c>
      <c r="G17" s="13" t="s">
        <v>13</v>
      </c>
      <c r="H17" s="13">
        <v>185.5</v>
      </c>
      <c r="I17" s="27">
        <f>H17/290</f>
        <v>0.6396551724137931</v>
      </c>
      <c r="J17" s="13">
        <v>50</v>
      </c>
    </row>
    <row r="18" spans="1:10" ht="20.100000000000001" customHeight="1" x14ac:dyDescent="0.25">
      <c r="A18" s="13" t="s">
        <v>86</v>
      </c>
      <c r="B18" s="13" t="s">
        <v>47</v>
      </c>
      <c r="C18" s="13" t="s">
        <v>175</v>
      </c>
      <c r="D18" s="13" t="s">
        <v>176</v>
      </c>
      <c r="E18" s="13" t="s">
        <v>177</v>
      </c>
      <c r="F18" s="13" t="s">
        <v>178</v>
      </c>
      <c r="G18" s="13" t="s">
        <v>13</v>
      </c>
      <c r="H18" s="13">
        <v>154</v>
      </c>
      <c r="I18" s="27">
        <f>H18/290</f>
        <v>0.53103448275862064</v>
      </c>
      <c r="J18" s="13">
        <v>40</v>
      </c>
    </row>
  </sheetData>
  <sortState xmlns:xlrd2="http://schemas.microsoft.com/office/spreadsheetml/2017/richdata2" ref="A11:K18">
    <sortCondition ref="G11:G18" customList="Gold,Silver,Bronze"/>
    <sortCondition descending="1" ref="H11:H18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"/>
  <sheetViews>
    <sheetView workbookViewId="0">
      <selection activeCell="A14" sqref="A14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29"/>
    <col min="11" max="11" width="30" customWidth="1"/>
  </cols>
  <sheetData>
    <row r="1" spans="1:10" ht="18.75" x14ac:dyDescent="0.3">
      <c r="A1" s="2" t="s">
        <v>16</v>
      </c>
    </row>
    <row r="2" spans="1:10" ht="18.75" x14ac:dyDescent="0.3">
      <c r="A2" s="2" t="s">
        <v>10</v>
      </c>
    </row>
    <row r="3" spans="1:10" ht="18.75" x14ac:dyDescent="0.3">
      <c r="A3" s="2" t="s">
        <v>55</v>
      </c>
    </row>
    <row r="4" spans="1:10" ht="18.75" x14ac:dyDescent="0.3">
      <c r="A4" s="2" t="s">
        <v>91</v>
      </c>
    </row>
    <row r="5" spans="1:10" ht="18.75" x14ac:dyDescent="0.3">
      <c r="A5" s="2" t="s">
        <v>51</v>
      </c>
    </row>
    <row r="6" spans="1:10" ht="18.75" x14ac:dyDescent="0.3">
      <c r="A6" s="2" t="s">
        <v>52</v>
      </c>
    </row>
    <row r="7" spans="1:10" ht="18.75" x14ac:dyDescent="0.3">
      <c r="A7" s="2" t="s">
        <v>64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30"/>
      <c r="J9" s="1"/>
    </row>
    <row r="10" spans="1:10" ht="15.75" x14ac:dyDescent="0.25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3" t="s">
        <v>6</v>
      </c>
      <c r="H10" s="3" t="s">
        <v>7</v>
      </c>
      <c r="I10" s="33" t="s">
        <v>8</v>
      </c>
      <c r="J10" s="3" t="s">
        <v>9</v>
      </c>
    </row>
    <row r="11" spans="1:10" ht="20.100000000000001" customHeight="1" x14ac:dyDescent="0.25">
      <c r="A11" s="13" t="s">
        <v>84</v>
      </c>
      <c r="B11" s="13" t="s">
        <v>24</v>
      </c>
      <c r="C11" s="13" t="s">
        <v>73</v>
      </c>
      <c r="D11" s="13" t="s">
        <v>74</v>
      </c>
      <c r="E11" s="13" t="s">
        <v>162</v>
      </c>
      <c r="F11" s="13" t="s">
        <v>163</v>
      </c>
      <c r="G11" s="13" t="s">
        <v>12</v>
      </c>
      <c r="H11" s="13">
        <v>219.5</v>
      </c>
      <c r="I11" s="27">
        <f>H11/340</f>
        <v>0.64558823529411768</v>
      </c>
      <c r="J11" s="13">
        <v>52</v>
      </c>
    </row>
    <row r="12" spans="1:10" ht="20.100000000000001" customHeight="1" x14ac:dyDescent="0.25">
      <c r="A12" s="13" t="s">
        <v>81</v>
      </c>
      <c r="B12" s="13" t="s">
        <v>41</v>
      </c>
      <c r="C12" s="13" t="s">
        <v>168</v>
      </c>
      <c r="D12" s="13" t="s">
        <v>169</v>
      </c>
      <c r="E12" s="13" t="s">
        <v>170</v>
      </c>
      <c r="F12" s="13" t="s">
        <v>171</v>
      </c>
      <c r="G12" s="13" t="s">
        <v>14</v>
      </c>
      <c r="H12" s="13">
        <v>211</v>
      </c>
      <c r="I12" s="27">
        <f>H12/340</f>
        <v>0.62058823529411766</v>
      </c>
      <c r="J12" s="13">
        <v>52</v>
      </c>
    </row>
    <row r="13" spans="1:10" ht="20.100000000000001" customHeight="1" x14ac:dyDescent="0.25">
      <c r="A13" s="13" t="s">
        <v>82</v>
      </c>
      <c r="B13" s="13" t="s">
        <v>172</v>
      </c>
      <c r="C13" s="13" t="s">
        <v>158</v>
      </c>
      <c r="D13" s="13" t="s">
        <v>159</v>
      </c>
      <c r="E13" s="13" t="s">
        <v>173</v>
      </c>
      <c r="F13" s="13" t="s">
        <v>174</v>
      </c>
      <c r="G13" s="13" t="s">
        <v>14</v>
      </c>
      <c r="H13" s="13">
        <v>207.5</v>
      </c>
      <c r="I13" s="27">
        <f>H13/340</f>
        <v>0.61029411764705888</v>
      </c>
      <c r="J13" s="13">
        <v>50</v>
      </c>
    </row>
    <row r="14" spans="1:10" ht="20.100000000000001" customHeight="1" x14ac:dyDescent="0.25">
      <c r="A14" s="13" t="s">
        <v>85</v>
      </c>
      <c r="B14" s="13" t="s">
        <v>38</v>
      </c>
      <c r="C14" s="13" t="s">
        <v>164</v>
      </c>
      <c r="D14" s="13" t="s">
        <v>165</v>
      </c>
      <c r="E14" s="13" t="s">
        <v>166</v>
      </c>
      <c r="F14" s="13" t="s">
        <v>167</v>
      </c>
      <c r="G14" s="13" t="s">
        <v>13</v>
      </c>
      <c r="H14" s="13">
        <v>218</v>
      </c>
      <c r="I14" s="27">
        <f>H14/340</f>
        <v>0.64117647058823535</v>
      </c>
      <c r="J14" s="13">
        <v>52</v>
      </c>
    </row>
    <row r="15" spans="1:10" ht="20.100000000000001" customHeight="1" x14ac:dyDescent="0.25">
      <c r="A15" s="13"/>
      <c r="B15" s="13"/>
      <c r="C15" s="13"/>
      <c r="D15" s="13"/>
      <c r="E15" s="13"/>
      <c r="F15" s="13"/>
      <c r="G15" s="13"/>
      <c r="H15" s="13"/>
      <c r="I15" s="27"/>
      <c r="J15" s="13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"/>
  <sheetViews>
    <sheetView workbookViewId="0">
      <selection activeCell="A12" sqref="A12"/>
    </sheetView>
  </sheetViews>
  <sheetFormatPr defaultRowHeight="15" x14ac:dyDescent="0.25"/>
  <cols>
    <col min="3" max="3" width="20.42578125" customWidth="1"/>
    <col min="5" max="5" width="21.28515625" customWidth="1"/>
    <col min="9" max="9" width="9.140625" style="29"/>
  </cols>
  <sheetData>
    <row r="1" spans="1:10" ht="18.75" x14ac:dyDescent="0.3">
      <c r="A1" s="2" t="s">
        <v>16</v>
      </c>
    </row>
    <row r="2" spans="1:10" ht="18.75" x14ac:dyDescent="0.3">
      <c r="A2" s="2" t="s">
        <v>10</v>
      </c>
    </row>
    <row r="3" spans="1:10" ht="18.75" x14ac:dyDescent="0.3">
      <c r="A3" s="2" t="s">
        <v>55</v>
      </c>
    </row>
    <row r="4" spans="1:10" ht="18.75" x14ac:dyDescent="0.3">
      <c r="A4" s="2" t="s">
        <v>91</v>
      </c>
    </row>
    <row r="5" spans="1:10" ht="18.75" x14ac:dyDescent="0.3">
      <c r="A5" s="2" t="s">
        <v>53</v>
      </c>
    </row>
    <row r="6" spans="1:10" ht="18.75" x14ac:dyDescent="0.3">
      <c r="A6" s="2" t="s">
        <v>15</v>
      </c>
    </row>
    <row r="7" spans="1:10" ht="18.75" x14ac:dyDescent="0.3">
      <c r="A7" s="2" t="s">
        <v>148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30"/>
      <c r="J9" s="1"/>
    </row>
    <row r="10" spans="1:10" ht="15.75" x14ac:dyDescent="0.25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3" t="s">
        <v>6</v>
      </c>
      <c r="H10" s="3" t="s">
        <v>7</v>
      </c>
      <c r="I10" s="33" t="s">
        <v>8</v>
      </c>
      <c r="J10" s="3" t="s">
        <v>9</v>
      </c>
    </row>
    <row r="11" spans="1:10" ht="20.100000000000001" customHeight="1" x14ac:dyDescent="0.25">
      <c r="A11" s="13" t="s">
        <v>81</v>
      </c>
      <c r="B11" s="13" t="s">
        <v>183</v>
      </c>
      <c r="C11" s="13" t="s">
        <v>67</v>
      </c>
      <c r="D11" s="13" t="s">
        <v>68</v>
      </c>
      <c r="E11" s="13" t="s">
        <v>69</v>
      </c>
      <c r="F11" s="13" t="s">
        <v>70</v>
      </c>
      <c r="G11" s="13" t="s">
        <v>14</v>
      </c>
      <c r="H11" s="13">
        <v>214.5</v>
      </c>
      <c r="I11" s="27">
        <f>H11/290</f>
        <v>0.73965517241379308</v>
      </c>
      <c r="J11" s="13">
        <v>60</v>
      </c>
    </row>
    <row r="12" spans="1:10" ht="20.100000000000001" customHeight="1" x14ac:dyDescent="0.25">
      <c r="A12" s="13" t="s">
        <v>85</v>
      </c>
      <c r="B12" s="13" t="s">
        <v>40</v>
      </c>
      <c r="C12" s="13" t="s">
        <v>179</v>
      </c>
      <c r="D12" s="13" t="s">
        <v>180</v>
      </c>
      <c r="E12" s="13" t="s">
        <v>181</v>
      </c>
      <c r="F12" s="13" t="s">
        <v>182</v>
      </c>
      <c r="G12" s="13" t="s">
        <v>13</v>
      </c>
      <c r="H12" s="13">
        <v>188</v>
      </c>
      <c r="I12" s="27">
        <f>H12/290</f>
        <v>0.64827586206896548</v>
      </c>
      <c r="J12" s="13">
        <v>52</v>
      </c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topLeftCell="A2" workbookViewId="0">
      <selection activeCell="A13" sqref="A13"/>
    </sheetView>
  </sheetViews>
  <sheetFormatPr defaultRowHeight="15" x14ac:dyDescent="0.25"/>
  <cols>
    <col min="3" max="3" width="24" customWidth="1"/>
    <col min="5" max="5" width="24" customWidth="1"/>
    <col min="9" max="9" width="9.140625" style="29"/>
  </cols>
  <sheetData>
    <row r="1" spans="1:10" ht="18.75" x14ac:dyDescent="0.3">
      <c r="A1" s="2" t="s">
        <v>42</v>
      </c>
    </row>
    <row r="2" spans="1:10" ht="18.75" x14ac:dyDescent="0.3">
      <c r="A2" s="2" t="s">
        <v>10</v>
      </c>
    </row>
    <row r="3" spans="1:10" ht="18.75" x14ac:dyDescent="0.3">
      <c r="A3" s="2" t="s">
        <v>58</v>
      </c>
    </row>
    <row r="4" spans="1:10" ht="18.75" x14ac:dyDescent="0.3">
      <c r="A4" s="2" t="s">
        <v>91</v>
      </c>
    </row>
    <row r="5" spans="1:10" ht="18.75" x14ac:dyDescent="0.3">
      <c r="A5" s="2" t="s">
        <v>54</v>
      </c>
    </row>
    <row r="6" spans="1:10" ht="18.75" x14ac:dyDescent="0.3">
      <c r="A6" s="2" t="s">
        <v>52</v>
      </c>
    </row>
    <row r="7" spans="1:10" ht="18.75" x14ac:dyDescent="0.3">
      <c r="A7" s="2" t="s">
        <v>59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30"/>
      <c r="J9" s="1"/>
    </row>
    <row r="10" spans="1:10" ht="15.75" x14ac:dyDescent="0.25">
      <c r="A10" s="3" t="s">
        <v>23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3" t="s">
        <v>6</v>
      </c>
      <c r="H10" s="3" t="s">
        <v>7</v>
      </c>
      <c r="I10" s="33" t="s">
        <v>8</v>
      </c>
      <c r="J10" s="3" t="s">
        <v>9</v>
      </c>
    </row>
    <row r="11" spans="1:10" ht="20.100000000000001" customHeight="1" x14ac:dyDescent="0.25">
      <c r="A11" s="13" t="s">
        <v>81</v>
      </c>
      <c r="B11" s="13" t="s">
        <v>183</v>
      </c>
      <c r="C11" s="13" t="s">
        <v>67</v>
      </c>
      <c r="D11" s="13" t="s">
        <v>68</v>
      </c>
      <c r="E11" s="13" t="s">
        <v>69</v>
      </c>
      <c r="F11" s="13" t="s">
        <v>70</v>
      </c>
      <c r="G11" s="13" t="s">
        <v>14</v>
      </c>
      <c r="H11" s="19">
        <v>253</v>
      </c>
      <c r="I11" s="34">
        <f>H11/340</f>
        <v>0.74411764705882355</v>
      </c>
      <c r="J11" s="19">
        <v>60</v>
      </c>
    </row>
    <row r="12" spans="1:10" ht="20.100000000000001" customHeight="1" x14ac:dyDescent="0.25">
      <c r="A12" s="13" t="s">
        <v>82</v>
      </c>
      <c r="B12" s="13" t="s">
        <v>27</v>
      </c>
      <c r="C12" s="13" t="s">
        <v>184</v>
      </c>
      <c r="D12" s="13" t="s">
        <v>185</v>
      </c>
      <c r="E12" s="13" t="s">
        <v>186</v>
      </c>
      <c r="F12" s="13" t="s">
        <v>187</v>
      </c>
      <c r="G12" s="13" t="s">
        <v>14</v>
      </c>
      <c r="H12" s="19">
        <v>234</v>
      </c>
      <c r="I12" s="34">
        <f>H12/340</f>
        <v>0.68823529411764706</v>
      </c>
      <c r="J12" s="19">
        <v>55</v>
      </c>
    </row>
    <row r="13" spans="1:10" ht="20.100000000000001" customHeight="1" x14ac:dyDescent="0.25">
      <c r="A13" s="13" t="s">
        <v>85</v>
      </c>
      <c r="B13" s="13" t="s">
        <v>40</v>
      </c>
      <c r="C13" s="13" t="s">
        <v>179</v>
      </c>
      <c r="D13" s="13" t="s">
        <v>180</v>
      </c>
      <c r="E13" s="13" t="s">
        <v>181</v>
      </c>
      <c r="F13" s="13" t="s">
        <v>182</v>
      </c>
      <c r="G13" s="13" t="s">
        <v>13</v>
      </c>
      <c r="H13" s="35">
        <v>220</v>
      </c>
      <c r="I13" s="34">
        <f>H13/340</f>
        <v>0.6470588235294118</v>
      </c>
      <c r="J13" s="35">
        <v>52</v>
      </c>
    </row>
    <row r="14" spans="1:10" ht="20.100000000000001" customHeight="1" x14ac:dyDescent="0.25">
      <c r="A14" s="14"/>
      <c r="B14" s="16"/>
      <c r="C14" s="16"/>
      <c r="D14" s="16"/>
      <c r="E14" s="16"/>
      <c r="F14" s="16"/>
      <c r="G14" s="16"/>
      <c r="H14" s="11"/>
      <c r="I14" s="36"/>
      <c r="J14" s="11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808C-0DFF-42EE-BBE6-2298F9E34ACF}">
  <dimension ref="A1:J13"/>
  <sheetViews>
    <sheetView workbookViewId="0">
      <selection activeCell="K12" sqref="K12"/>
    </sheetView>
  </sheetViews>
  <sheetFormatPr defaultRowHeight="15" x14ac:dyDescent="0.25"/>
  <cols>
    <col min="3" max="3" width="22.5703125" customWidth="1"/>
    <col min="5" max="5" width="21" customWidth="1"/>
    <col min="8" max="8" width="9.42578125" customWidth="1"/>
    <col min="9" max="9" width="9.140625" style="29"/>
  </cols>
  <sheetData>
    <row r="1" spans="1:10" ht="18.75" x14ac:dyDescent="0.3">
      <c r="A1" s="2" t="s">
        <v>16</v>
      </c>
    </row>
    <row r="2" spans="1:10" ht="18.75" x14ac:dyDescent="0.3">
      <c r="A2" s="2" t="s">
        <v>10</v>
      </c>
    </row>
    <row r="3" spans="1:10" ht="18.75" x14ac:dyDescent="0.3">
      <c r="A3" s="2" t="s">
        <v>55</v>
      </c>
    </row>
    <row r="4" spans="1:10" ht="18.75" x14ac:dyDescent="0.3">
      <c r="A4" s="2" t="s">
        <v>91</v>
      </c>
    </row>
    <row r="5" spans="1:10" ht="18.75" x14ac:dyDescent="0.3">
      <c r="A5" s="2" t="s">
        <v>71</v>
      </c>
    </row>
    <row r="6" spans="1:10" ht="18.75" x14ac:dyDescent="0.3">
      <c r="A6" s="2" t="s">
        <v>22</v>
      </c>
    </row>
    <row r="7" spans="1:10" ht="18.75" x14ac:dyDescent="0.3">
      <c r="A7" s="2" t="s">
        <v>59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30"/>
      <c r="J9" s="1"/>
    </row>
    <row r="10" spans="1:10" ht="15.75" x14ac:dyDescent="0.25">
      <c r="A10" s="3" t="s">
        <v>23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3" t="s">
        <v>6</v>
      </c>
      <c r="H10" s="3" t="s">
        <v>7</v>
      </c>
      <c r="I10" s="33" t="s">
        <v>8</v>
      </c>
      <c r="J10" s="3" t="s">
        <v>9</v>
      </c>
    </row>
    <row r="11" spans="1:10" ht="20.100000000000001" customHeight="1" x14ac:dyDescent="0.25">
      <c r="A11" s="13" t="s">
        <v>84</v>
      </c>
      <c r="B11" s="13" t="s">
        <v>44</v>
      </c>
      <c r="C11" s="13" t="s">
        <v>188</v>
      </c>
      <c r="D11" s="13" t="s">
        <v>189</v>
      </c>
      <c r="E11" s="13" t="s">
        <v>190</v>
      </c>
      <c r="F11" s="13" t="s">
        <v>191</v>
      </c>
      <c r="G11" s="13" t="s">
        <v>12</v>
      </c>
      <c r="H11" s="24">
        <v>281</v>
      </c>
      <c r="I11" s="37">
        <f>H11/390</f>
        <v>0.72051282051282051</v>
      </c>
      <c r="J11" s="24">
        <v>62</v>
      </c>
    </row>
    <row r="12" spans="1:10" ht="20.100000000000001" customHeight="1" x14ac:dyDescent="0.25">
      <c r="A12" s="13" t="s">
        <v>81</v>
      </c>
      <c r="B12" s="13" t="s">
        <v>196</v>
      </c>
      <c r="C12" s="13" t="s">
        <v>197</v>
      </c>
      <c r="D12" s="13" t="s">
        <v>198</v>
      </c>
      <c r="E12" s="13" t="s">
        <v>199</v>
      </c>
      <c r="F12" s="13" t="s">
        <v>200</v>
      </c>
      <c r="G12" s="13" t="s">
        <v>14</v>
      </c>
      <c r="H12" s="13">
        <v>261.5</v>
      </c>
      <c r="I12" s="37">
        <f t="shared" ref="I12" si="0">H12/390</f>
        <v>0.67051282051282046</v>
      </c>
      <c r="J12" s="13">
        <v>56</v>
      </c>
    </row>
    <row r="13" spans="1:10" ht="20.100000000000001" customHeight="1" x14ac:dyDescent="0.25">
      <c r="A13" s="13" t="s">
        <v>77</v>
      </c>
      <c r="B13" s="13" t="s">
        <v>46</v>
      </c>
      <c r="C13" s="13" t="s">
        <v>192</v>
      </c>
      <c r="D13" s="13" t="s">
        <v>193</v>
      </c>
      <c r="E13" s="13" t="s">
        <v>194</v>
      </c>
      <c r="F13" s="13" t="s">
        <v>195</v>
      </c>
      <c r="G13" s="13" t="s">
        <v>14</v>
      </c>
      <c r="H13" s="19" t="s">
        <v>77</v>
      </c>
      <c r="I13" s="37" t="s">
        <v>77</v>
      </c>
      <c r="J13" s="19" t="s">
        <v>77</v>
      </c>
    </row>
  </sheetData>
  <sortState xmlns:xlrd2="http://schemas.microsoft.com/office/spreadsheetml/2017/richdata2" ref="A11:J11">
    <sortCondition ref="G11"/>
    <sortCondition descending="1" ref="H11"/>
  </sortState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Class 1 Prelim  17a</vt:lpstr>
      <vt:lpstr>Class 2 Prelim 19 Q</vt:lpstr>
      <vt:lpstr>Class 3 Novice 23 </vt:lpstr>
      <vt:lpstr>Class 4 Novice 37aQ</vt:lpstr>
      <vt:lpstr>Class 5 Ele 45</vt:lpstr>
      <vt:lpstr>Class 6 Ele 53 Q</vt:lpstr>
      <vt:lpstr>Class 7 Medium 61</vt:lpstr>
      <vt:lpstr>Class 8 Med 73 Q</vt:lpstr>
      <vt:lpstr>Class 9 AM91 Q</vt:lpstr>
      <vt:lpstr>Class 10 AM98 Q</vt:lpstr>
      <vt:lpstr>Class 12 PSG</vt:lpstr>
      <vt:lpstr>Class 13 Inter I</vt:lpstr>
      <vt:lpstr>Class 14 Inter II</vt:lpstr>
      <vt:lpstr>Class 16 FEI PYO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2021-06-29T16:54:26Z</cp:lastPrinted>
  <dcterms:created xsi:type="dcterms:W3CDTF">2019-10-07T12:12:15Z</dcterms:created>
  <dcterms:modified xsi:type="dcterms:W3CDTF">2022-11-11T16:31:52Z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